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43B19D13-146E-4985-A68B-F317EB44CCDF}" xr6:coauthVersionLast="45" xr6:coauthVersionMax="45" xr10:uidLastSave="{00000000-0000-0000-0000-000000000000}"/>
  <bookViews>
    <workbookView xWindow="-120" yWindow="-120" windowWidth="29040" windowHeight="15840" tabRatio="872" xr2:uid="{00000000-000D-0000-FFFF-FFFF00000000}"/>
  </bookViews>
  <sheets>
    <sheet name="Totals" sheetId="21" r:id="rId1"/>
    <sheet name="Demographics" sheetId="4" r:id="rId2"/>
    <sheet name="Demographics by Location" sheetId="11" r:id="rId3"/>
    <sheet name="Prior Living Situation" sheetId="18" r:id="rId4"/>
    <sheet name="Length of Stay (a)" sheetId="8" r:id="rId5"/>
    <sheet name="Length of Stay (b)" sheetId="10" r:id="rId6"/>
    <sheet name="Disability Type" sheetId="2" r:id="rId7"/>
    <sheet name="Use of Homeless Programs" sheetId="1" r:id="rId8"/>
    <sheet name="Turnover of PSH Beds" sheetId="3" state="hidden" r:id="rId9"/>
    <sheet name="Turnover of PSH" sheetId="22" r:id="rId10"/>
    <sheet name="Destination at Exit" sheetId="20" r:id="rId11"/>
  </sheets>
  <definedNames>
    <definedName name="By_CoC">#REF!</definedName>
    <definedName name="By_State">#REF!</definedName>
    <definedName name="c_ahar">#REF!</definedName>
    <definedName name="c_year">#REF!</definedName>
    <definedName name="o_ahar">#REF!</definedName>
    <definedName name="o_year">#REF!</definedName>
    <definedName name="p_ahar">#REF!</definedName>
    <definedName name="p_year">#REF!</definedName>
    <definedName name="_xlnm.Print_Area" localSheetId="1">Demographics!$B$2:$E$51</definedName>
    <definedName name="_xlnm.Print_Area" localSheetId="2">'Demographics by Location'!$B$2:$D$49</definedName>
    <definedName name="_xlnm.Print_Area" localSheetId="4">'Length of Stay (a)'!#REF!</definedName>
    <definedName name="_xlnm.Print_Area" localSheetId="5">'Length of Stay (b)'!#REF!</definedName>
    <definedName name="_xlnm.Print_Area" localSheetId="3">'Prior Living Situation'!$B$2:$E$27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 l="1"/>
  <c r="K7" i="3"/>
  <c r="L7" i="3" s="1"/>
  <c r="H7" i="3"/>
  <c r="I7" i="3" s="1"/>
  <c r="E7" i="3"/>
  <c r="F7" i="3" s="1"/>
  <c r="H4" i="3"/>
  <c r="J5" i="3"/>
  <c r="F5" i="3"/>
  <c r="G50" i="4"/>
  <c r="G51" i="4" s="1"/>
  <c r="H45" i="4"/>
  <c r="H46" i="4" s="1"/>
  <c r="I45" i="4"/>
  <c r="I46" i="4" s="1"/>
  <c r="I37" i="4"/>
  <c r="I38" i="4" s="1"/>
  <c r="H37" i="4"/>
  <c r="H38" i="4" s="1"/>
  <c r="I29" i="4"/>
  <c r="I30" i="4" s="1"/>
  <c r="H29" i="4"/>
  <c r="H30" i="4" s="1"/>
  <c r="H19" i="4"/>
  <c r="H20" i="4" s="1"/>
  <c r="I19" i="4"/>
  <c r="I20" i="4" s="1"/>
  <c r="I14" i="4"/>
  <c r="I15" i="4" s="1"/>
  <c r="M6" i="3" l="1"/>
  <c r="G6" i="3"/>
  <c r="G29" i="4"/>
  <c r="G30" i="4" s="1"/>
  <c r="G14" i="4"/>
  <c r="G15" i="4" s="1"/>
  <c r="G45" i="4"/>
  <c r="G46" i="4" s="1"/>
  <c r="J4" i="3"/>
  <c r="H5" i="3"/>
  <c r="H14" i="4"/>
  <c r="H15" i="4" s="1"/>
  <c r="F50" i="4"/>
  <c r="F51" i="4" s="1"/>
  <c r="G19" i="4"/>
  <c r="G20" i="4" s="1"/>
  <c r="G37" i="4"/>
  <c r="G38" i="4" s="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Abt Associates Inc.</author>
    <author>McCallT</author>
  </authors>
  <commentList>
    <comment ref="A6" authorId="0" shapeId="0" xr:uid="{00000000-0006-0000-0800-000001000000}">
      <text>
        <r>
          <rPr>
            <b/>
            <sz val="8"/>
            <color indexed="81"/>
            <rFont val="Tahoma"/>
            <family val="2"/>
          </rPr>
          <t>Abt Associates Inc.:</t>
        </r>
        <r>
          <rPr>
            <sz val="8"/>
            <color indexed="81"/>
            <rFont val="Tahoma"/>
            <family val="2"/>
          </rPr>
          <t xml:space="preserve">
Josh said to remove this.</t>
        </r>
      </text>
    </comment>
    <comment ref="B6" authorId="1" shapeId="0" xr:uid="{00000000-0006-0000-0800-000002000000}">
      <text>
        <r>
          <rPr>
            <b/>
            <sz val="8"/>
            <color indexed="81"/>
            <rFont val="Tahoma"/>
            <family val="2"/>
          </rPr>
          <t>McCallT:</t>
        </r>
        <r>
          <rPr>
            <sz val="8"/>
            <color indexed="81"/>
            <rFont val="Tahoma"/>
            <family val="2"/>
          </rPr>
          <t xml:space="preserve">
For now, this is defined as total number of undup. persons minus those who entered minus those who exited. We may be underestimated the count as those who entered on the first day of the reporting period  and stayed the whole time (or entered before the reporting period and exited on the last day) should be included, but U don't know that there's any way to fix that.
 </t>
        </r>
      </text>
    </comment>
    <comment ref="B7" authorId="1" shapeId="0" xr:uid="{00000000-0006-0000-0800-000003000000}">
      <text>
        <r>
          <rPr>
            <b/>
            <sz val="8"/>
            <color indexed="81"/>
            <rFont val="Tahoma"/>
            <family val="2"/>
          </rPr>
          <t>McCallT:</t>
        </r>
        <r>
          <rPr>
            <sz val="8"/>
            <color indexed="81"/>
            <rFont val="Tahoma"/>
            <family val="2"/>
          </rPr>
          <t xml:space="preserve">
defined as total number of person divided by total beds.</t>
        </r>
      </text>
    </comment>
  </commentList>
</comments>
</file>

<file path=xl/sharedStrings.xml><?xml version="1.0" encoding="utf-8"?>
<sst xmlns="http://schemas.openxmlformats.org/spreadsheetml/2006/main" count="277" uniqueCount="194">
  <si>
    <t xml:space="preserve">awxtot </t>
  </si>
  <si>
    <t>aiwxindtot</t>
  </si>
  <si>
    <t>afwxfamtot</t>
  </si>
  <si>
    <t>adjusted for overall overlap</t>
  </si>
  <si>
    <t>Characteristics</t>
  </si>
  <si>
    <t>adjusted for ind overlap</t>
  </si>
  <si>
    <t>adjusted for fam overlap</t>
  </si>
  <si>
    <t>undup_pers_h</t>
  </si>
  <si>
    <t>Gender of Adults</t>
  </si>
  <si>
    <t>Female</t>
  </si>
  <si>
    <t>Male</t>
  </si>
  <si>
    <t>gnd_a_m</t>
  </si>
  <si>
    <t>Unknown</t>
  </si>
  <si>
    <t>gnd_a_mx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</si>
  <si>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</si>
  <si>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</si>
  <si>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</si>
  <si>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</si>
  <si>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</si>
  <si>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</si>
  <si>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</si>
  <si>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</si>
  <si>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</si>
  <si>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</si>
  <si>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</si>
  <si>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</si>
  <si>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</si>
  <si>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</si>
  <si>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</si>
  <si>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</si>
  <si>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</si>
  <si>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</si>
  <si>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</si>
  <si>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</si>
  <si>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</si>
  <si>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</si>
  <si>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age_18_30</t>
  </si>
  <si>
    <t>31 to 50</t>
  </si>
  <si>
    <t>age_31_50</t>
  </si>
  <si>
    <t>51 to 61</t>
  </si>
  <si>
    <t>age_51_61</t>
  </si>
  <si>
    <t>62 and older</t>
  </si>
  <si>
    <t>age_62_ge</t>
  </si>
  <si>
    <t>age_mx</t>
  </si>
  <si>
    <t>hh_size_1</t>
  </si>
  <si>
    <t>hh_size_2</t>
  </si>
  <si>
    <t>hh_size_3</t>
  </si>
  <si>
    <t>hh_size_4</t>
  </si>
  <si>
    <t>hh_size_5_ge</t>
  </si>
  <si>
    <t>hh_size_mx</t>
  </si>
  <si>
    <t>Yes</t>
  </si>
  <si>
    <t>No</t>
  </si>
  <si>
    <t>disabled_yes</t>
  </si>
  <si>
    <t>disabled_no</t>
  </si>
  <si>
    <t>disabled_mx</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</si>
  <si>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</si>
  <si>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</si>
  <si>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</si>
  <si>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</si>
  <si>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</si>
  <si>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</si>
  <si>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Disability Type</t>
  </si>
  <si>
    <t>Physical Disability</t>
  </si>
  <si>
    <t>Developmental Disability</t>
  </si>
  <si>
    <t>HIV/AIDS</t>
  </si>
  <si>
    <t>Mental Health</t>
  </si>
  <si>
    <t>Substance Abuse</t>
  </si>
  <si>
    <t>Both mental health and substance abuse</t>
  </si>
  <si>
    <t>Total Beds</t>
  </si>
  <si>
    <r>
      <t xml:space="preserve">How many persons </t>
    </r>
    <r>
      <rPr>
        <u/>
        <sz val="10"/>
        <rFont val="Arial"/>
        <family val="2"/>
      </rPr>
      <t>entered</t>
    </r>
    <r>
      <rPr>
        <sz val="10"/>
        <rFont val="Arial"/>
        <family val="2"/>
      </rPr>
      <t xml:space="preserve"> Permanent Supportive Housing during the reporting period</t>
    </r>
  </si>
  <si>
    <r>
      <t xml:space="preserve">How many persons </t>
    </r>
    <r>
      <rPr>
        <u/>
        <sz val="10"/>
        <rFont val="Arial"/>
        <family val="2"/>
      </rPr>
      <t>exited</t>
    </r>
    <r>
      <rPr>
        <sz val="10"/>
        <rFont val="Arial"/>
        <family val="2"/>
      </rPr>
      <t xml:space="preserve"> Permanent Supportive Housing during the reporting period</t>
    </r>
  </si>
  <si>
    <t>How many persons stayed in PSH for the entire reporting period</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</si>
  <si>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</si>
  <si>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</si>
  <si>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</si>
  <si>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</si>
  <si>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</si>
  <si>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</si>
  <si>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</si>
  <si>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</si>
  <si>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</si>
  <si>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</si>
  <si>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</si>
  <si>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</si>
  <si>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</si>
  <si>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</si>
  <si>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</si>
  <si>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</si>
  <si>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</si>
  <si>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</si>
  <si>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</si>
  <si>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Destination at Exit</t>
  </si>
  <si>
    <t xml:space="preserve">Permanent housing for formerly homeless persons </t>
  </si>
  <si>
    <t>Length of Stay</t>
  </si>
  <si>
    <t>1 week or less</t>
  </si>
  <si>
    <t>up to 6 months</t>
  </si>
  <si>
    <t>7 to 12 months</t>
  </si>
  <si>
    <t>13 to 18 months</t>
  </si>
  <si>
    <t>19 to 24 months</t>
  </si>
  <si>
    <t>2 to 5 years</t>
  </si>
  <si>
    <t>Principal Cities</t>
  </si>
  <si>
    <t>Suburban and Rural Areas</t>
  </si>
  <si>
    <t>Turnover of Permanent Supportive Housing Beds by Household Type</t>
  </si>
  <si>
    <t>Difference due to rounding the percents</t>
  </si>
  <si>
    <t>Veterans in PSH</t>
  </si>
  <si>
    <t>Individual Veterans in PSH</t>
  </si>
  <si>
    <t>Veterans in Families in PSH</t>
  </si>
  <si>
    <t>Missing</t>
  </si>
  <si>
    <t>Individual Veterans</t>
  </si>
  <si>
    <t>Veterans in Families</t>
  </si>
  <si>
    <t>All Veterans</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</si>
  <si>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</si>
  <si>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</si>
  <si>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</si>
  <si>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</si>
  <si>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</si>
  <si>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</si>
  <si>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</si>
  <si>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</si>
  <si>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</si>
  <si>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</si>
  <si>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More than 5 years</t>
  </si>
  <si>
    <t>***THIS TABLE SHOULD BE IGNORED--VETS DO NOT ALWAYS STAY IN VETERAN BEDS, SO THE TURNOVER RATE IS MEANINGLESS***</t>
  </si>
  <si>
    <t>1 week to 1 month</t>
  </si>
  <si>
    <t>1 to 3 months</t>
  </si>
  <si>
    <t>3 to 6 months</t>
  </si>
  <si>
    <t>7 to 9 months</t>
  </si>
  <si>
    <t>9 months to 1 year</t>
  </si>
  <si>
    <t>Missing this information</t>
  </si>
  <si>
    <t>Female to Male</t>
  </si>
  <si>
    <t>Male to Female</t>
  </si>
  <si>
    <t>Other</t>
  </si>
  <si>
    <t xml:space="preserve">      Female to Male</t>
  </si>
  <si>
    <t xml:space="preserve">      Male to Female</t>
  </si>
  <si>
    <t xml:space="preserve">      Other</t>
  </si>
  <si>
    <t>Safe Haven</t>
  </si>
  <si>
    <t>Owned housing unit with no subsidy</t>
  </si>
  <si>
    <t>Owned housing unit with subsidy</t>
  </si>
  <si>
    <t>Rented Housing Unit with no subsidy</t>
  </si>
  <si>
    <t>Rented Housing Unit with other subsidy</t>
  </si>
  <si>
    <t>Rented Housing Unit with VASH subsidy</t>
  </si>
  <si>
    <t>Deceased</t>
  </si>
  <si>
    <t>Living with a family member permanent tenure</t>
  </si>
  <si>
    <t>Living with a family member temporary tenure</t>
  </si>
  <si>
    <t>Living with a friend permanent tenure</t>
  </si>
  <si>
    <t>Living with a friend temporary tenure</t>
  </si>
  <si>
    <t>Apartment or house that you own with subsidy</t>
  </si>
  <si>
    <t>Apartment or house that you own no subsidy</t>
  </si>
  <si>
    <t>Apartment or house that you rent VASH subsidy</t>
  </si>
  <si>
    <t xml:space="preserve"> Apartment or house that you rent with other subsidy</t>
  </si>
  <si>
    <t>Apartment or house that you rent no subsidy</t>
  </si>
  <si>
    <t>Household Type</t>
  </si>
  <si>
    <t>Number of Sheltered Persons</t>
  </si>
  <si>
    <t>Multiple races</t>
  </si>
  <si>
    <t>Multiple  races</t>
  </si>
  <si>
    <t>25 to 30</t>
  </si>
  <si>
    <t>18 to 24</t>
  </si>
  <si>
    <t>Demographic Characteristics of Veterans in Permanent Supportive Housing by Household Type, October 2014–September 2015</t>
  </si>
  <si>
    <t>Demographic Characteristics of Veterans in Permanent Supportive Housing by Location, October 2014–September 2015</t>
  </si>
  <si>
    <t>All Veterans in Permanent Supportive Housing</t>
  </si>
  <si>
    <t>… Individual Veterans in Permanent Supportive Housing</t>
  </si>
  <si>
    <t xml:space="preserve"> …Veterans in Families in Permanent Supportive Housing</t>
  </si>
  <si>
    <t xml:space="preserve">Note1: Individuals includes veterans in households without children. Veterans in families include households with at least one adult and one child. 
Note2: Individual veterans plus veterans in families may not equal the total because people fall into both categories during the reporting period. All veterans is an unduplicated count. 
</t>
  </si>
  <si>
    <t>Estimate of Individual Veterans and Veterans in Families in Permanent Supportive Housing by Household Type during a One-Year Period, October 2014–September 2015</t>
  </si>
  <si>
    <t>Source: Homeless Management Information System data, October 2014–September 2015.</t>
  </si>
  <si>
    <t>Destination of Veterans Exiting Permanent Supportive Housing by Household Type,  October 2014–September 2015</t>
  </si>
  <si>
    <t>Number of Veterans who Exited Permanent Supportive Housing</t>
  </si>
  <si>
    <t>Note1: Individuals includes veterans in households without children. Veterans in families include households with at least one adult and one child. 
Note2: Individual veterans plus veterans in families may not equal the total because people fall into both categories during the reporting period. All veterans is an unduplicated count. 
Note3: Unknown categories were excluded from percentage calculations in the 2015 AHAR.</t>
  </si>
  <si>
    <t>Note1: Individuals includes veterans in households without children. Veterans in families include households with at least one adult and one child. 
Note2: Individual veterans plus veterans in families may not equal the total because people fall into both categories during the reporting period. All veterans is an unduplicated count. 
Note3: Unknown categories were excluded from percentage calculations in the 2015 AHAR.
Note4: The term Minority in the 2015 AHAR Part 2 report refers to all Hispanics and non-white races.
Note5: Persons who self-identify as transgendered - female to male or male to female - are categorized into their destination gender (i.e. male or female, respectively).</t>
  </si>
  <si>
    <t xml:space="preserve">    Total Veterans</t>
  </si>
  <si>
    <t>Gender of Veterans</t>
  </si>
  <si>
    <t>Number of Veterans in Household</t>
  </si>
  <si>
    <t>1 veteran</t>
  </si>
  <si>
    <t>2 veterans</t>
  </si>
  <si>
    <t>3 veterans</t>
  </si>
  <si>
    <t>4 veterans</t>
  </si>
  <si>
    <t>5 or more veterans</t>
  </si>
  <si>
    <t>Disabled Veterans</t>
  </si>
  <si>
    <t>Total Veterans</t>
  </si>
  <si>
    <t>Earlier Living Situation of Veterans Using Permanent Supportive Housing by Household Type,  October 2015–September 2015</t>
  </si>
  <si>
    <t>All Veterans in PSH</t>
  </si>
  <si>
    <t>Veterans Total Length of Stay in Permanent Supportive Housing by Household Type and Gender, October 2014-September 2015</t>
  </si>
  <si>
    <t>Veterans in Permanent Supportive Housing</t>
  </si>
  <si>
    <t>Veterans Number of Nights in Permanent Supportive Housing during Reporting Period by Household Type and Gender, October 2014-September 2015</t>
  </si>
  <si>
    <t>Disability Type of Veterans in Permanent Supportive Housing (Adjusted Numbers), October 2014-September 2015</t>
  </si>
  <si>
    <t xml:space="preserve">Veteran Use of Permanent Supportive Housing and Other Program Types (Adjusted Numbers), October 2014-September 2015 </t>
  </si>
  <si>
    <t>Note: Individuals include veterans in households without children. Veterans in families include households with at least one adult and one child.</t>
  </si>
  <si>
    <r>
      <t xml:space="preserve">How many veterans </t>
    </r>
    <r>
      <rPr>
        <u/>
        <sz val="10"/>
        <rFont val="Calibri"/>
        <family val="2"/>
      </rPr>
      <t>entered</t>
    </r>
    <r>
      <rPr>
        <sz val="10"/>
        <rFont val="Calibri"/>
        <family val="2"/>
      </rPr>
      <t xml:space="preserve"> Permanent Supportive Housing during the reporting period</t>
    </r>
  </si>
  <si>
    <r>
      <t xml:space="preserve">How many veterans </t>
    </r>
    <r>
      <rPr>
        <u/>
        <sz val="10"/>
        <rFont val="Calibri"/>
        <family val="2"/>
      </rPr>
      <t>exited</t>
    </r>
    <r>
      <rPr>
        <sz val="10"/>
        <rFont val="Calibri"/>
        <family val="2"/>
      </rPr>
      <t xml:space="preserve"> Permanent Supportive Housing during the reporting period</t>
    </r>
  </si>
  <si>
    <t>Turnover: How many veterans were served per bed during the reporting period</t>
  </si>
  <si>
    <t xml:space="preserve">Note1: Individuals includes veterans in households without children. Veterans in families include households with at least one adult and one child. 
Note2: Individual veterans plus veterans in families may not equal the total because people fall into both categories during the reporting period. All veterans is an unduplicated count. </t>
  </si>
  <si>
    <t>All Veteran Exiters</t>
  </si>
  <si>
    <t>Turnover of Permanent Supportive Housing Beds used by Veterans by Household Type, October 2014-September 2015</t>
  </si>
  <si>
    <t>What number of veterans used Permanent Supportive Housing at some point during the reporting period and also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</si>
</sst>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0"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u/>
      <sz val="10"/>
      <name val="Arial"/>
      <family val="2"/>
    </font>
    <font>
      <b/>
      <sz val="11"/>
      <color indexed="9"/>
      <name val="Arial"/>
      <family val="2"/>
    </font>
    <font>
      <sz val="10"/>
      <name val="MS Sans Serif"/>
      <family val="2"/>
    </font>
    <font>
      <sz val="8"/>
      <color indexed="81"/>
      <name val="Tahoma"/>
      <family val="2"/>
    </font>
    <font>
      <b/>
      <sz val="8"/>
      <color indexed="81"/>
      <name val="Tahoma"/>
      <family val="2"/>
    </font>
    <font>
      <sz val="10"/>
      <color rgb="FFFF0000"/>
      <name val="Arial"/>
      <family val="2"/>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b/>
      <sz val="12"/>
      <color indexed="9"/>
      <name val="Calibri"/>
      <family val="2"/>
      <scheme val="minor"/>
    </font>
    <font>
      <b/>
      <sz val="10"/>
      <color indexed="12"/>
      <name val="Calibri"/>
      <family val="2"/>
      <scheme val="minor"/>
    </font>
    <font>
      <sz val="10"/>
      <color indexed="8"/>
      <name val="Calibri"/>
      <family val="2"/>
      <scheme val="minor"/>
    </font>
    <font>
      <b/>
      <sz val="12"/>
      <name val="Calibri"/>
      <family val="2"/>
      <scheme val="minor"/>
    </font>
    <font>
      <u/>
      <sz val="10"/>
      <name val="Calibri"/>
      <family val="2"/>
    </font>
    <font>
      <sz val="10"/>
      <name val="Calibri"/>
      <family val="2"/>
    </font>
    <font>
      <b/>
      <sz val="10"/>
      <name val="Calibri"/>
      <family val="2"/>
      <scheme val="minor"/>
    </font>
    <font>
      <sz val="10"/>
      <name val="Arial"/>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13">
    <xf numFmtId="0" fontId="0" fillId="0" borderId="0"/>
    <xf numFmtId="43" fontId="2" fillId="0" borderId="0" applyFont="0" applyFill="0" applyBorder="0" applyAlignment="0" applyProtection="0"/>
    <xf numFmtId="0" fontId="14"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9" fillId="0" borderId="0"/>
    <xf numFmtId="43" fontId="2" fillId="0" borderId="0" applyFont="0" applyFill="0" applyBorder="0" applyAlignment="0" applyProtection="0"/>
    <xf numFmtId="9" fontId="2"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195">
    <xf numFmtId="0" fontId="0" fillId="0" borderId="0" xfId="0"/>
    <xf numFmtId="0" fontId="0" fillId="0" borderId="0" xfId="0" applyBorder="1"/>
    <xf numFmtId="0" fontId="4" fillId="0" borderId="0" xfId="0" applyFont="1" applyBorder="1" applyAlignment="1">
      <alignment horizontal="left" vertical="top" wrapText="1"/>
    </xf>
    <xf numFmtId="0" fontId="4" fillId="0" borderId="0" xfId="0" applyFont="1" applyFill="1" applyBorder="1" applyAlignment="1">
      <alignment vertical="top"/>
    </xf>
    <xf numFmtId="0" fontId="5" fillId="0" borderId="0" xfId="0" applyFont="1" applyAlignment="1">
      <alignment horizontal="left"/>
    </xf>
    <xf numFmtId="0" fontId="4" fillId="0" borderId="0" xfId="0" applyFont="1" applyBorder="1"/>
    <xf numFmtId="0" fontId="7" fillId="0" borderId="1" xfId="0" applyFont="1" applyBorder="1" applyAlignment="1">
      <alignment horizontal="left" wrapText="1" indent="1"/>
    </xf>
    <xf numFmtId="3" fontId="4" fillId="0" borderId="0" xfId="0" applyNumberFormat="1" applyFont="1" applyBorder="1"/>
    <xf numFmtId="0" fontId="0" fillId="0" borderId="0" xfId="0" quotePrefix="1" applyNumberFormat="1"/>
    <xf numFmtId="3" fontId="0" fillId="0" borderId="0" xfId="0" applyNumberFormat="1" applyBorder="1"/>
    <xf numFmtId="3" fontId="8" fillId="0" borderId="0" xfId="0" applyNumberFormat="1" applyFont="1" applyFill="1" applyBorder="1" applyAlignment="1">
      <alignment horizontal="right" vertical="top" wrapText="1" indent="4"/>
    </xf>
    <xf numFmtId="3" fontId="10" fillId="0" borderId="0" xfId="0" applyNumberFormat="1" applyFont="1" applyBorder="1" applyAlignment="1">
      <alignment horizontal="right" vertical="top" wrapText="1" indent="3"/>
    </xf>
    <xf numFmtId="3" fontId="10"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10" fillId="0" borderId="0" xfId="0" applyNumberFormat="1" applyFont="1" applyFill="1" applyBorder="1" applyAlignment="1">
      <alignment horizontal="right" vertical="top" wrapText="1" indent="3"/>
    </xf>
    <xf numFmtId="164" fontId="10" fillId="0" borderId="0" xfId="0" applyNumberFormat="1" applyFont="1" applyBorder="1" applyAlignment="1">
      <alignment horizontal="right" vertical="top" wrapText="1" indent="3"/>
    </xf>
    <xf numFmtId="0" fontId="0" fillId="0" borderId="0" xfId="0" applyFill="1" applyBorder="1"/>
    <xf numFmtId="0" fontId="6" fillId="3" borderId="2" xfId="0" applyFont="1" applyFill="1" applyBorder="1" applyAlignment="1">
      <alignment horizontal="left" wrapText="1" indent="1"/>
    </xf>
    <xf numFmtId="3" fontId="0" fillId="0" borderId="0" xfId="0" applyNumberFormat="1"/>
    <xf numFmtId="0" fontId="11" fillId="0" borderId="0" xfId="0" applyFont="1" applyFill="1" applyBorder="1"/>
    <xf numFmtId="3" fontId="9" fillId="0" borderId="0" xfId="0" applyNumberFormat="1" applyFont="1" applyFill="1" applyBorder="1" applyAlignment="1">
      <alignment horizontal="right" vertical="top" wrapText="1" indent="3"/>
    </xf>
    <xf numFmtId="0" fontId="14" fillId="0" borderId="0" xfId="2"/>
    <xf numFmtId="3" fontId="14" fillId="0" borderId="0" xfId="2" applyNumberFormat="1"/>
    <xf numFmtId="0" fontId="7" fillId="0" borderId="0" xfId="2" applyFont="1"/>
    <xf numFmtId="3" fontId="7" fillId="0" borderId="0" xfId="2" applyNumberFormat="1" applyFont="1"/>
    <xf numFmtId="0" fontId="7" fillId="0" borderId="2" xfId="0" applyFont="1" applyBorder="1" applyAlignment="1">
      <alignment horizontal="left" wrapText="1" indent="1"/>
    </xf>
    <xf numFmtId="0" fontId="7" fillId="0" borderId="1" xfId="0" applyFont="1" applyBorder="1" applyAlignment="1">
      <alignment horizontal="left" wrapText="1"/>
    </xf>
    <xf numFmtId="2" fontId="0" fillId="0" borderId="0" xfId="0" applyNumberFormat="1"/>
    <xf numFmtId="1" fontId="0" fillId="0" borderId="0" xfId="0" applyNumberFormat="1"/>
    <xf numFmtId="3" fontId="9" fillId="0" borderId="0" xfId="0" applyNumberFormat="1" applyFont="1" applyFill="1" applyBorder="1" applyAlignment="1">
      <alignment horizontal="left" vertical="top" indent="3"/>
    </xf>
    <xf numFmtId="4" fontId="9" fillId="0" borderId="0" xfId="0" applyNumberFormat="1" applyFont="1" applyFill="1" applyBorder="1" applyAlignment="1">
      <alignment horizontal="right" vertical="top" wrapText="1" indent="3"/>
    </xf>
    <xf numFmtId="4" fontId="0" fillId="0" borderId="0" xfId="0" applyNumberFormat="1"/>
    <xf numFmtId="0" fontId="7" fillId="4" borderId="1" xfId="0" applyFont="1" applyFill="1" applyBorder="1" applyAlignment="1">
      <alignment horizontal="left" wrapText="1" indent="1"/>
    </xf>
    <xf numFmtId="3" fontId="9" fillId="4" borderId="0" xfId="0" applyNumberFormat="1" applyFont="1" applyFill="1" applyBorder="1" applyAlignment="1">
      <alignment horizontal="right" vertical="top" wrapText="1" indent="3"/>
    </xf>
    <xf numFmtId="0" fontId="0" fillId="4" borderId="0" xfId="0" applyFill="1"/>
    <xf numFmtId="3" fontId="0" fillId="4" borderId="0" xfId="0" applyNumberFormat="1" applyFill="1"/>
    <xf numFmtId="10" fontId="7" fillId="0" borderId="0" xfId="2" applyNumberFormat="1" applyFont="1"/>
    <xf numFmtId="0" fontId="17" fillId="0" borderId="0" xfId="0" applyFont="1"/>
    <xf numFmtId="3" fontId="17" fillId="0" borderId="0" xfId="0" applyNumberFormat="1" applyFont="1"/>
    <xf numFmtId="0" fontId="17" fillId="0" borderId="0" xfId="0" applyFont="1" applyBorder="1"/>
    <xf numFmtId="0" fontId="17" fillId="0" borderId="0" xfId="0" applyFont="1" applyFill="1" applyBorder="1"/>
    <xf numFmtId="3" fontId="7" fillId="0" borderId="0" xfId="2" applyNumberFormat="1" applyFont="1" applyFill="1"/>
    <xf numFmtId="3" fontId="14" fillId="0" borderId="0" xfId="2" applyNumberFormat="1" applyFill="1"/>
    <xf numFmtId="9" fontId="17" fillId="0" borderId="0" xfId="0" applyNumberFormat="1" applyFont="1" applyBorder="1"/>
    <xf numFmtId="9" fontId="17" fillId="0" borderId="0" xfId="0" applyNumberFormat="1" applyFont="1"/>
    <xf numFmtId="0" fontId="17" fillId="0" borderId="0" xfId="0" applyFont="1" applyBorder="1" applyAlignment="1">
      <alignment horizontal="left" vertical="top" wrapText="1"/>
    </xf>
    <xf numFmtId="3" fontId="17" fillId="0" borderId="0" xfId="0" applyNumberFormat="1" applyFont="1" applyBorder="1"/>
    <xf numFmtId="3" fontId="17" fillId="0" borderId="0" xfId="0" quotePrefix="1" applyNumberFormat="1" applyFont="1"/>
    <xf numFmtId="1" fontId="17" fillId="0" borderId="0" xfId="0" quotePrefix="1" applyNumberFormat="1" applyFont="1"/>
    <xf numFmtId="0" fontId="17" fillId="0" borderId="0" xfId="0" applyFont="1" applyFill="1"/>
    <xf numFmtId="3" fontId="17" fillId="0" borderId="0" xfId="0" applyNumberFormat="1" applyFont="1" applyFill="1"/>
    <xf numFmtId="0" fontId="2" fillId="0" borderId="0" xfId="0" applyFont="1"/>
    <xf numFmtId="43" fontId="17" fillId="0" borderId="0" xfId="1" applyNumberFormat="1" applyFont="1"/>
    <xf numFmtId="10" fontId="17" fillId="0" borderId="0" xfId="0" applyNumberFormat="1" applyFont="1"/>
    <xf numFmtId="0" fontId="2" fillId="0" borderId="0" xfId="0" applyFont="1" applyBorder="1" applyAlignment="1">
      <alignment horizontal="left" vertical="top" wrapText="1" indent="2"/>
    </xf>
    <xf numFmtId="43" fontId="17" fillId="0" borderId="0" xfId="1" applyFont="1" applyFill="1" applyBorder="1"/>
    <xf numFmtId="164" fontId="10" fillId="0" borderId="0" xfId="0" applyNumberFormat="1" applyFont="1" applyAlignment="1">
      <alignment horizontal="center"/>
    </xf>
    <xf numFmtId="164" fontId="0" fillId="0" borderId="0" xfId="0" applyNumberFormat="1"/>
    <xf numFmtId="0" fontId="2" fillId="0" borderId="0" xfId="0" applyFont="1" applyBorder="1" applyAlignment="1">
      <alignment horizontal="left" vertical="top" wrapText="1" indent="1"/>
    </xf>
    <xf numFmtId="0" fontId="2" fillId="0" borderId="0" xfId="0" applyFont="1" applyBorder="1" applyAlignment="1">
      <alignment horizontal="right" vertical="top" wrapText="1"/>
    </xf>
    <xf numFmtId="0" fontId="9" fillId="0" borderId="0" xfId="0" applyFont="1" applyBorder="1" applyAlignment="1">
      <alignment horizontal="right" vertical="top" wrapText="1" indent="3"/>
    </xf>
    <xf numFmtId="164" fontId="17" fillId="0" borderId="0" xfId="0" applyNumberFormat="1" applyFont="1" applyBorder="1" applyAlignment="1">
      <alignment horizontal="right" vertical="top" wrapText="1" indent="3"/>
    </xf>
    <xf numFmtId="0" fontId="2" fillId="0" borderId="0" xfId="0" applyFont="1" applyFill="1"/>
    <xf numFmtId="0" fontId="10" fillId="0" borderId="0" xfId="0" applyFont="1"/>
    <xf numFmtId="164" fontId="17" fillId="0" borderId="0" xfId="0" applyNumberFormat="1" applyFont="1"/>
    <xf numFmtId="164" fontId="9" fillId="0" borderId="0" xfId="0" applyNumberFormat="1" applyFont="1" applyBorder="1" applyAlignment="1">
      <alignment horizontal="right" vertical="top" wrapText="1" indent="3"/>
    </xf>
    <xf numFmtId="0" fontId="2" fillId="0" borderId="0" xfId="4"/>
    <xf numFmtId="0" fontId="2" fillId="0" borderId="0" xfId="4" applyBorder="1"/>
    <xf numFmtId="164" fontId="2" fillId="0" borderId="0" xfId="4" applyNumberFormat="1" applyBorder="1"/>
    <xf numFmtId="164" fontId="2" fillId="0" borderId="0" xfId="4" applyNumberFormat="1" applyFont="1" applyBorder="1" applyAlignment="1">
      <alignment horizontal="right" vertical="top" wrapText="1" indent="3"/>
    </xf>
    <xf numFmtId="0" fontId="2" fillId="0" borderId="0" xfId="4" applyFill="1" applyBorder="1"/>
    <xf numFmtId="0" fontId="10" fillId="0" borderId="0" xfId="4" applyFont="1" applyBorder="1"/>
    <xf numFmtId="164" fontId="10" fillId="0" borderId="0" xfId="4" applyNumberFormat="1" applyFont="1" applyBorder="1" applyAlignment="1">
      <alignment horizontal="center"/>
    </xf>
    <xf numFmtId="10" fontId="2" fillId="0" borderId="0" xfId="4" applyNumberFormat="1"/>
    <xf numFmtId="1" fontId="2" fillId="0" borderId="0" xfId="4" applyNumberFormat="1"/>
    <xf numFmtId="10" fontId="2" fillId="0" borderId="0" xfId="4" applyNumberFormat="1" applyBorder="1"/>
    <xf numFmtId="1" fontId="2" fillId="0" borderId="0" xfId="4" applyNumberFormat="1" applyBorder="1"/>
    <xf numFmtId="165" fontId="2" fillId="0" borderId="0" xfId="1" applyNumberFormat="1" applyFont="1" applyBorder="1" applyAlignment="1">
      <alignment horizontal="right" vertical="top" wrapText="1" indent="3"/>
    </xf>
    <xf numFmtId="0" fontId="18" fillId="0" borderId="1" xfId="0" applyFont="1" applyBorder="1" applyAlignment="1">
      <alignment horizontal="left" vertical="top" wrapText="1" indent="1"/>
    </xf>
    <xf numFmtId="0" fontId="18" fillId="0" borderId="5" xfId="0" applyFont="1" applyBorder="1" applyAlignment="1">
      <alignment horizontal="right" wrapText="1" indent="3"/>
    </xf>
    <xf numFmtId="3" fontId="18" fillId="0" borderId="5" xfId="0" applyNumberFormat="1" applyFont="1" applyBorder="1" applyAlignment="1">
      <alignment horizontal="right" wrapText="1" indent="3"/>
    </xf>
    <xf numFmtId="0" fontId="21" fillId="7" borderId="2" xfId="0" applyFont="1" applyFill="1" applyBorder="1" applyAlignment="1">
      <alignment horizontal="left" wrapText="1" indent="1"/>
    </xf>
    <xf numFmtId="0" fontId="21" fillId="7" borderId="6" xfId="0" applyFont="1" applyFill="1" applyBorder="1" applyAlignment="1">
      <alignment horizontal="center" wrapText="1"/>
    </xf>
    <xf numFmtId="0" fontId="18" fillId="0" borderId="1" xfId="2" applyFont="1" applyBorder="1"/>
    <xf numFmtId="3" fontId="18" fillId="8" borderId="11" xfId="2" applyNumberFormat="1" applyFont="1" applyFill="1" applyBorder="1"/>
    <xf numFmtId="0" fontId="18" fillId="8" borderId="11" xfId="2" applyFont="1" applyFill="1" applyBorder="1"/>
    <xf numFmtId="3" fontId="18" fillId="8" borderId="12" xfId="2" applyNumberFormat="1" applyFont="1" applyFill="1" applyBorder="1" applyAlignment="1">
      <alignment horizontal="right" vertical="center" indent="3"/>
    </xf>
    <xf numFmtId="0" fontId="21" fillId="7" borderId="3" xfId="0" applyFont="1" applyFill="1" applyBorder="1" applyAlignment="1">
      <alignment horizontal="left" wrapText="1" indent="1"/>
    </xf>
    <xf numFmtId="0" fontId="21" fillId="7" borderId="3" xfId="0" applyFont="1" applyFill="1" applyBorder="1" applyAlignment="1">
      <alignment horizontal="center" wrapText="1"/>
    </xf>
    <xf numFmtId="3" fontId="18" fillId="0" borderId="4" xfId="2" applyNumberFormat="1" applyFont="1" applyFill="1" applyBorder="1"/>
    <xf numFmtId="3" fontId="18" fillId="0" borderId="4" xfId="2" applyNumberFormat="1" applyFont="1" applyBorder="1"/>
    <xf numFmtId="3" fontId="18" fillId="0" borderId="1" xfId="2" applyNumberFormat="1" applyFont="1" applyFill="1" applyBorder="1" applyAlignment="1">
      <alignment horizontal="left" indent="4"/>
    </xf>
    <xf numFmtId="0" fontId="18" fillId="0" borderId="1" xfId="0" applyFont="1" applyBorder="1" applyAlignment="1">
      <alignment horizontal="left" wrapText="1" indent="2"/>
    </xf>
    <xf numFmtId="0" fontId="18" fillId="0" borderId="1" xfId="0" applyFont="1" applyBorder="1" applyAlignment="1">
      <alignment horizontal="left" wrapText="1" indent="1"/>
    </xf>
    <xf numFmtId="0" fontId="18" fillId="0" borderId="2" xfId="0" applyFont="1" applyBorder="1" applyAlignment="1">
      <alignment horizontal="left" wrapText="1" indent="2"/>
    </xf>
    <xf numFmtId="0" fontId="21" fillId="7" borderId="2" xfId="0" applyFont="1" applyFill="1" applyBorder="1" applyAlignment="1">
      <alignment horizontal="center" wrapText="1"/>
    </xf>
    <xf numFmtId="165" fontId="18" fillId="0" borderId="4" xfId="1" applyNumberFormat="1" applyFont="1" applyFill="1" applyBorder="1" applyAlignment="1">
      <alignment horizontal="right" vertical="top" wrapText="1" indent="4"/>
    </xf>
    <xf numFmtId="165" fontId="18" fillId="0" borderId="1" xfId="1" applyNumberFormat="1" applyFont="1" applyFill="1" applyBorder="1" applyAlignment="1">
      <alignment horizontal="right" vertical="top" wrapText="1" indent="4"/>
    </xf>
    <xf numFmtId="0" fontId="18" fillId="0" borderId="2" xfId="0" applyFont="1" applyBorder="1" applyAlignment="1">
      <alignment horizontal="left" wrapText="1" indent="1"/>
    </xf>
    <xf numFmtId="165" fontId="18" fillId="0" borderId="2" xfId="1" applyNumberFormat="1" applyFont="1" applyFill="1" applyBorder="1" applyAlignment="1">
      <alignment horizontal="right" vertical="top" wrapText="1" indent="4"/>
    </xf>
    <xf numFmtId="0" fontId="18" fillId="0" borderId="4" xfId="0" applyFont="1" applyBorder="1" applyAlignment="1">
      <alignment horizontal="left" wrapText="1"/>
    </xf>
    <xf numFmtId="3" fontId="23" fillId="0" borderId="4" xfId="0" applyNumberFormat="1" applyFont="1" applyFill="1" applyBorder="1" applyAlignment="1">
      <alignment horizontal="right" vertical="top" wrapText="1" indent="4"/>
    </xf>
    <xf numFmtId="0" fontId="18" fillId="0" borderId="2" xfId="0" applyFont="1" applyBorder="1" applyAlignment="1">
      <alignment horizontal="left" indent="1"/>
    </xf>
    <xf numFmtId="3" fontId="24" fillId="0" borderId="1" xfId="1" applyNumberFormat="1" applyFont="1" applyFill="1" applyBorder="1" applyAlignment="1">
      <alignment horizontal="right" vertical="center" wrapText="1" indent="3"/>
    </xf>
    <xf numFmtId="0" fontId="18" fillId="0" borderId="1" xfId="4" applyFont="1" applyBorder="1" applyAlignment="1">
      <alignment horizontal="left" wrapText="1" indent="1"/>
    </xf>
    <xf numFmtId="164" fontId="18" fillId="0" borderId="1" xfId="4" applyNumberFormat="1" applyFont="1" applyBorder="1" applyAlignment="1">
      <alignment horizontal="right" vertical="top" wrapText="1" indent="3"/>
    </xf>
    <xf numFmtId="164" fontId="18" fillId="0" borderId="4" xfId="4" applyNumberFormat="1" applyFont="1" applyBorder="1" applyAlignment="1">
      <alignment horizontal="right" vertical="top" wrapText="1" indent="3"/>
    </xf>
    <xf numFmtId="0" fontId="18" fillId="0" borderId="1" xfId="4" applyFont="1" applyBorder="1" applyAlignment="1">
      <alignment horizontal="left" wrapText="1" indent="2"/>
    </xf>
    <xf numFmtId="3" fontId="18" fillId="0" borderId="1" xfId="4" applyNumberFormat="1" applyFont="1" applyBorder="1" applyAlignment="1">
      <alignment horizontal="right" vertical="top" wrapText="1" indent="3"/>
    </xf>
    <xf numFmtId="0" fontId="18" fillId="0" borderId="1" xfId="4" applyFont="1" applyBorder="1" applyAlignment="1">
      <alignment horizontal="left" vertical="top" wrapText="1" indent="2"/>
    </xf>
    <xf numFmtId="0" fontId="18" fillId="0" borderId="2" xfId="4" applyFont="1" applyFill="1" applyBorder="1" applyAlignment="1">
      <alignment horizontal="left" vertical="top" wrapText="1" indent="2"/>
    </xf>
    <xf numFmtId="0" fontId="21" fillId="7" borderId="2" xfId="4" applyFont="1" applyFill="1" applyBorder="1" applyAlignment="1">
      <alignment horizontal="left" wrapText="1" indent="1"/>
    </xf>
    <xf numFmtId="0" fontId="21" fillId="7" borderId="3" xfId="4" applyFont="1" applyFill="1" applyBorder="1" applyAlignment="1">
      <alignment horizontal="center" wrapText="1"/>
    </xf>
    <xf numFmtId="0" fontId="18" fillId="0" borderId="4" xfId="4" applyFont="1" applyBorder="1" applyAlignment="1">
      <alignment horizontal="left" wrapText="1" indent="1"/>
    </xf>
    <xf numFmtId="0" fontId="18" fillId="0" borderId="4" xfId="4" applyFont="1" applyBorder="1" applyAlignment="1">
      <alignment horizontal="right" vertical="top" wrapText="1"/>
    </xf>
    <xf numFmtId="0" fontId="18" fillId="0" borderId="1" xfId="4" applyFont="1" applyFill="1" applyBorder="1" applyAlignment="1">
      <alignment horizontal="left" vertical="top" wrapText="1" indent="2"/>
    </xf>
    <xf numFmtId="0" fontId="18" fillId="0" borderId="1" xfId="4" applyFont="1" applyFill="1" applyBorder="1" applyAlignment="1">
      <alignment horizontal="left" wrapText="1" indent="2"/>
    </xf>
    <xf numFmtId="0" fontId="18" fillId="0" borderId="2" xfId="4" applyFont="1" applyBorder="1" applyAlignment="1">
      <alignment horizontal="left" wrapText="1" indent="2"/>
    </xf>
    <xf numFmtId="0" fontId="21" fillId="7" borderId="2" xfId="4" applyFont="1" applyFill="1" applyBorder="1" applyAlignment="1">
      <alignment horizontal="center" wrapText="1"/>
    </xf>
    <xf numFmtId="0" fontId="18" fillId="0" borderId="1" xfId="0" applyFont="1" applyBorder="1" applyAlignment="1">
      <alignment horizontal="right" vertical="top" wrapText="1"/>
    </xf>
    <xf numFmtId="0" fontId="24" fillId="0" borderId="1" xfId="0" applyFont="1" applyBorder="1" applyAlignment="1">
      <alignment horizontal="right" vertical="top" wrapText="1" indent="3"/>
    </xf>
    <xf numFmtId="0" fontId="18" fillId="0" borderId="1" xfId="0" applyFont="1" applyBorder="1" applyAlignment="1">
      <alignment horizontal="left" vertical="top" wrapText="1" indent="2"/>
    </xf>
    <xf numFmtId="3" fontId="24" fillId="0" borderId="1" xfId="0" applyNumberFormat="1" applyFont="1" applyBorder="1" applyAlignment="1">
      <alignment horizontal="right" vertical="top" wrapText="1" indent="3"/>
    </xf>
    <xf numFmtId="0" fontId="18" fillId="0" borderId="2" xfId="0" applyFont="1" applyFill="1" applyBorder="1" applyAlignment="1">
      <alignment horizontal="left" vertical="top" wrapText="1" indent="2"/>
    </xf>
    <xf numFmtId="3" fontId="24" fillId="0" borderId="2" xfId="0" applyNumberFormat="1" applyFont="1" applyBorder="1" applyAlignment="1">
      <alignment horizontal="right" vertical="top" wrapText="1" indent="3"/>
    </xf>
    <xf numFmtId="0" fontId="0" fillId="0" borderId="9" xfId="0" applyBorder="1"/>
    <xf numFmtId="0" fontId="18" fillId="0" borderId="1" xfId="0" applyFont="1" applyFill="1" applyBorder="1" applyAlignment="1">
      <alignment horizontal="left" vertical="top" wrapText="1" indent="1"/>
    </xf>
    <xf numFmtId="0" fontId="18" fillId="0" borderId="1" xfId="0" applyFont="1" applyFill="1" applyBorder="1" applyAlignment="1">
      <alignment horizontal="right" vertical="top" wrapText="1"/>
    </xf>
    <xf numFmtId="9" fontId="18" fillId="0" borderId="1" xfId="3" applyFont="1" applyFill="1" applyBorder="1" applyAlignment="1">
      <alignment horizontal="right" vertical="top" wrapText="1" indent="3"/>
    </xf>
    <xf numFmtId="0" fontId="18" fillId="0" borderId="1" xfId="0" applyFont="1" applyFill="1" applyBorder="1" applyAlignment="1">
      <alignment horizontal="left" vertical="top" wrapText="1" indent="2"/>
    </xf>
    <xf numFmtId="165" fontId="18" fillId="0" borderId="1" xfId="1" applyNumberFormat="1" applyFont="1" applyFill="1" applyBorder="1" applyAlignment="1">
      <alignment horizontal="right" vertical="center" wrapText="1" indent="3"/>
    </xf>
    <xf numFmtId="165" fontId="18" fillId="0" borderId="2" xfId="1" applyNumberFormat="1" applyFont="1" applyFill="1" applyBorder="1" applyAlignment="1">
      <alignment horizontal="right" vertical="center" wrapText="1" indent="3"/>
    </xf>
    <xf numFmtId="0" fontId="7" fillId="0" borderId="0" xfId="0" applyFont="1" applyFill="1" applyBorder="1" applyAlignment="1">
      <alignment horizontal="left" wrapText="1" indent="1"/>
    </xf>
    <xf numFmtId="0" fontId="18" fillId="0" borderId="1" xfId="0" applyFont="1" applyBorder="1" applyAlignment="1">
      <alignment horizontal="left" wrapText="1"/>
    </xf>
    <xf numFmtId="3" fontId="24" fillId="0" borderId="1" xfId="0" applyNumberFormat="1" applyFont="1" applyFill="1" applyBorder="1" applyAlignment="1">
      <alignment horizontal="right" vertical="center" wrapText="1" indent="3"/>
    </xf>
    <xf numFmtId="0" fontId="18" fillId="0" borderId="4" xfId="0" applyFont="1" applyBorder="1" applyAlignment="1">
      <alignment horizontal="right" vertical="top" wrapText="1"/>
    </xf>
    <xf numFmtId="0" fontId="18" fillId="0" borderId="4" xfId="0" applyFont="1" applyFill="1" applyBorder="1" applyAlignment="1">
      <alignment horizontal="right" vertical="top" wrapText="1"/>
    </xf>
    <xf numFmtId="0" fontId="18" fillId="0" borderId="9" xfId="0" applyFont="1" applyBorder="1" applyAlignment="1">
      <alignment horizontal="left" wrapText="1" indent="2"/>
    </xf>
    <xf numFmtId="2" fontId="21" fillId="7" borderId="1" xfId="0" applyNumberFormat="1" applyFont="1" applyFill="1" applyBorder="1" applyAlignment="1">
      <alignment horizontal="center" wrapText="1"/>
    </xf>
    <xf numFmtId="165" fontId="18" fillId="0" borderId="16" xfId="1" applyNumberFormat="1" applyFont="1" applyFill="1" applyBorder="1" applyAlignment="1">
      <alignment horizontal="right" vertical="top" wrapText="1" indent="4"/>
    </xf>
    <xf numFmtId="165" fontId="18" fillId="0" borderId="5" xfId="1" applyNumberFormat="1" applyFont="1" applyFill="1" applyBorder="1" applyAlignment="1">
      <alignment horizontal="right" vertical="top" wrapText="1" indent="4"/>
    </xf>
    <xf numFmtId="165" fontId="18" fillId="0" borderId="6" xfId="1" applyNumberFormat="1" applyFont="1" applyFill="1" applyBorder="1" applyAlignment="1">
      <alignment horizontal="right" vertical="top" wrapText="1" indent="4"/>
    </xf>
    <xf numFmtId="10" fontId="17" fillId="0" borderId="0" xfId="3" applyNumberFormat="1" applyFont="1" applyFill="1" applyBorder="1"/>
    <xf numFmtId="10" fontId="17" fillId="0" borderId="0" xfId="0" applyNumberFormat="1" applyFont="1" applyFill="1" applyBorder="1"/>
    <xf numFmtId="10" fontId="0" fillId="0" borderId="0" xfId="0" applyNumberFormat="1" applyBorder="1"/>
    <xf numFmtId="164" fontId="10" fillId="0" borderId="0" xfId="0" applyNumberFormat="1" applyFont="1" applyBorder="1" applyAlignment="1">
      <alignment horizontal="center"/>
    </xf>
    <xf numFmtId="3" fontId="2" fillId="0" borderId="0" xfId="0" applyNumberFormat="1" applyFont="1"/>
    <xf numFmtId="10" fontId="0" fillId="0" borderId="0" xfId="0" applyNumberFormat="1"/>
    <xf numFmtId="3" fontId="28" fillId="8" borderId="12" xfId="2" applyNumberFormat="1" applyFont="1" applyFill="1" applyBorder="1" applyAlignment="1">
      <alignment horizontal="right" vertical="center" indent="3"/>
    </xf>
    <xf numFmtId="3" fontId="28" fillId="0" borderId="1" xfId="2" applyNumberFormat="1" applyFont="1" applyFill="1" applyBorder="1" applyAlignment="1">
      <alignment horizontal="left" indent="4"/>
    </xf>
    <xf numFmtId="4" fontId="24" fillId="0" borderId="1" xfId="0" applyNumberFormat="1" applyFont="1" applyFill="1" applyBorder="1" applyAlignment="1">
      <alignment horizontal="right" vertical="center" wrapText="1" indent="3"/>
    </xf>
    <xf numFmtId="1" fontId="18" fillId="0" borderId="1" xfId="1" applyNumberFormat="1" applyFont="1" applyFill="1" applyBorder="1" applyAlignment="1">
      <alignment horizontal="right" vertical="top" wrapText="1" indent="3"/>
    </xf>
    <xf numFmtId="0" fontId="18" fillId="0" borderId="14" xfId="0" applyFont="1" applyBorder="1" applyAlignment="1">
      <alignment horizontal="left" wrapText="1" indent="2"/>
    </xf>
    <xf numFmtId="0" fontId="18" fillId="0" borderId="15" xfId="0" applyFont="1" applyBorder="1" applyAlignment="1">
      <alignment horizontal="left" wrapText="1" indent="2"/>
    </xf>
    <xf numFmtId="0" fontId="18" fillId="0" borderId="1" xfId="2" applyFont="1" applyBorder="1" applyAlignment="1">
      <alignment horizontal="left" indent="1"/>
    </xf>
    <xf numFmtId="0" fontId="18" fillId="0" borderId="0" xfId="0" applyFont="1" applyBorder="1"/>
    <xf numFmtId="0" fontId="18" fillId="0" borderId="1" xfId="8" applyFont="1" applyBorder="1" applyAlignment="1">
      <alignment horizontal="left" vertical="top" wrapText="1" indent="1"/>
    </xf>
    <xf numFmtId="0" fontId="18" fillId="0" borderId="2" xfId="8" applyFont="1" applyBorder="1" applyAlignment="1">
      <alignment horizontal="left" vertical="top" wrapText="1" indent="1"/>
    </xf>
    <xf numFmtId="0" fontId="18" fillId="0" borderId="2" xfId="2" applyFont="1" applyBorder="1" applyAlignment="1">
      <alignment horizontal="left" indent="1"/>
    </xf>
    <xf numFmtId="0" fontId="19" fillId="6" borderId="7" xfId="0" applyNumberFormat="1" applyFont="1" applyFill="1" applyBorder="1" applyAlignment="1">
      <alignment horizontal="center" vertical="center" wrapText="1"/>
    </xf>
    <xf numFmtId="0" fontId="20" fillId="6" borderId="10" xfId="0" applyNumberFormat="1" applyFont="1" applyFill="1" applyBorder="1" applyAlignment="1">
      <alignment horizontal="center" vertical="center" wrapText="1"/>
    </xf>
    <xf numFmtId="0" fontId="18" fillId="0" borderId="13" xfId="0" applyFont="1" applyFill="1" applyBorder="1" applyAlignment="1">
      <alignment horizontal="left" vertical="top" wrapText="1"/>
    </xf>
    <xf numFmtId="0" fontId="0" fillId="0" borderId="13" xfId="0" applyBorder="1" applyAlignment="1">
      <alignment wrapText="1"/>
    </xf>
    <xf numFmtId="0" fontId="22" fillId="6" borderId="4" xfId="0" applyFont="1" applyFill="1" applyBorder="1" applyAlignment="1">
      <alignment horizontal="center" vertical="center" wrapText="1"/>
    </xf>
    <xf numFmtId="0" fontId="18" fillId="0" borderId="0" xfId="0" applyFont="1" applyFill="1" applyBorder="1" applyAlignment="1">
      <alignment horizontal="left" wrapText="1"/>
    </xf>
    <xf numFmtId="0" fontId="0" fillId="0" borderId="0" xfId="0" applyFill="1" applyBorder="1" applyAlignment="1">
      <alignment wrapText="1"/>
    </xf>
    <xf numFmtId="3" fontId="2" fillId="0" borderId="0" xfId="2" applyNumberFormat="1" applyFont="1" applyAlignment="1">
      <alignment horizontal="left" wrapText="1"/>
    </xf>
    <xf numFmtId="0" fontId="2" fillId="0" borderId="0" xfId="2" applyFont="1" applyAlignment="1">
      <alignment horizontal="left" wrapText="1"/>
    </xf>
    <xf numFmtId="0" fontId="7" fillId="0" borderId="0" xfId="2" applyFont="1" applyAlignment="1">
      <alignment horizontal="left" wrapText="1"/>
    </xf>
    <xf numFmtId="0" fontId="18" fillId="0" borderId="13" xfId="0" applyFont="1" applyFill="1" applyBorder="1" applyAlignment="1">
      <alignment horizontal="left" wrapText="1"/>
    </xf>
    <xf numFmtId="0" fontId="0" fillId="0" borderId="13" xfId="0" applyFill="1" applyBorder="1" applyAlignment="1">
      <alignment wrapText="1"/>
    </xf>
    <xf numFmtId="0" fontId="22" fillId="6" borderId="3" xfId="0" applyFont="1" applyFill="1" applyBorder="1" applyAlignment="1">
      <alignment horizontal="center" vertical="center" wrapText="1"/>
    </xf>
    <xf numFmtId="0" fontId="22" fillId="6" borderId="3" xfId="4"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1" fillId="7" borderId="7" xfId="0" applyFont="1" applyFill="1" applyBorder="1" applyAlignment="1">
      <alignment horizontal="center" wrapText="1"/>
    </xf>
    <xf numFmtId="0" fontId="21" fillId="7" borderId="8" xfId="0" applyFont="1" applyFill="1" applyBorder="1" applyAlignment="1">
      <alignment horizontal="center" wrapText="1"/>
    </xf>
    <xf numFmtId="0" fontId="21" fillId="7" borderId="10" xfId="0" applyFont="1" applyFill="1" applyBorder="1" applyAlignment="1">
      <alignment horizontal="center" wrapText="1"/>
    </xf>
    <xf numFmtId="0" fontId="21" fillId="7" borderId="4" xfId="0" applyFont="1" applyFill="1" applyBorder="1" applyAlignment="1">
      <alignment horizontal="center" wrapText="1"/>
    </xf>
    <xf numFmtId="0" fontId="21" fillId="7" borderId="2" xfId="0" applyFont="1" applyFill="1" applyBorder="1" applyAlignment="1">
      <alignment horizontal="center" wrapText="1"/>
    </xf>
    <xf numFmtId="0" fontId="21" fillId="7" borderId="4" xfId="0" applyFont="1" applyFill="1" applyBorder="1" applyAlignment="1">
      <alignment horizontal="left" wrapText="1"/>
    </xf>
    <xf numFmtId="0" fontId="21" fillId="7" borderId="2" xfId="0" applyFont="1" applyFill="1" applyBorder="1" applyAlignment="1">
      <alignment horizontal="left" wrapText="1"/>
    </xf>
    <xf numFmtId="0" fontId="19" fillId="6" borderId="3" xfId="0" applyFont="1" applyFill="1" applyBorder="1" applyAlignment="1">
      <alignment horizontal="center" vertical="center" wrapText="1"/>
    </xf>
    <xf numFmtId="1" fontId="18" fillId="0" borderId="13" xfId="0" applyNumberFormat="1" applyFont="1" applyBorder="1" applyAlignment="1">
      <alignment wrapText="1"/>
    </xf>
    <xf numFmtId="0" fontId="18" fillId="0" borderId="0" xfId="0" applyFont="1" applyBorder="1" applyAlignment="1"/>
    <xf numFmtId="0" fontId="25" fillId="6" borderId="8" xfId="0" applyFont="1" applyFill="1" applyBorder="1" applyAlignment="1">
      <alignment horizontal="center" wrapText="1"/>
    </xf>
    <xf numFmtId="0" fontId="25" fillId="6" borderId="10" xfId="0" applyFont="1" applyFill="1" applyBorder="1" applyAlignment="1">
      <alignment horizontal="center" wrapText="1"/>
    </xf>
    <xf numFmtId="0" fontId="18" fillId="0" borderId="13" xfId="0" applyNumberFormat="1" applyFont="1" applyBorder="1" applyAlignment="1">
      <alignment wrapText="1"/>
    </xf>
    <xf numFmtId="0" fontId="18" fillId="0" borderId="13" xfId="0" applyFont="1" applyBorder="1" applyAlignment="1">
      <alignment wrapText="1"/>
    </xf>
    <xf numFmtId="0" fontId="13" fillId="5" borderId="9"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18" fillId="0" borderId="13" xfId="0" applyFont="1" applyBorder="1" applyAlignment="1"/>
  </cellXfs>
  <cellStyles count="13">
    <cellStyle name="Comma" xfId="1" builtinId="3"/>
    <cellStyle name="Comma 2" xfId="5" xr:uid="{00000000-0005-0000-0000-000001000000}"/>
    <cellStyle name="Comma 3" xfId="9" xr:uid="{00000000-0005-0000-0000-000002000000}"/>
    <cellStyle name="Comma 4" xfId="11" xr:uid="{00000000-0005-0000-0000-000003000000}"/>
    <cellStyle name="Normal" xfId="0" builtinId="0"/>
    <cellStyle name="Normal 2" xfId="4" xr:uid="{00000000-0005-0000-0000-000005000000}"/>
    <cellStyle name="Normal 3" xfId="8" xr:uid="{00000000-0005-0000-0000-000006000000}"/>
    <cellStyle name="Normal 4" xfId="7" xr:uid="{00000000-0005-0000-0000-000007000000}"/>
    <cellStyle name="Normal_PSH Beds by CoC and State" xfId="2" xr:uid="{00000000-0005-0000-0000-000008000000}"/>
    <cellStyle name="Percent" xfId="3" builtinId="5"/>
    <cellStyle name="Percent 2" xfId="6" xr:uid="{00000000-0005-0000-0000-00000A000000}"/>
    <cellStyle name="Percent 3" xfId="10" xr:uid="{00000000-0005-0000-0000-00000B000000}"/>
    <cellStyle name="Percent 4" xfId="12" xr:uid="{00000000-0005-0000-0000-00000C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0"/>
  <sheetViews>
    <sheetView tabSelected="1" zoomScale="80" zoomScaleNormal="80" workbookViewId="0"/>
  </sheetViews>
  <sheetFormatPr defaultRowHeight="12.75" x14ac:dyDescent="0.2"/>
  <cols>
    <col min="1" max="1" width="6.140625" customWidth="1"/>
    <col min="2" max="2" width="51.28515625" customWidth="1"/>
    <col min="3" max="3" width="18.28515625" customWidth="1"/>
  </cols>
  <sheetData>
    <row r="1" spans="2:3" ht="25.5" customHeight="1" thickBot="1" x14ac:dyDescent="0.25"/>
    <row r="2" spans="2:3" ht="43.5" customHeight="1" thickBot="1" x14ac:dyDescent="0.25">
      <c r="B2" s="161" t="s">
        <v>163</v>
      </c>
      <c r="C2" s="162"/>
    </row>
    <row r="3" spans="2:3" ht="30.75" thickBot="1" x14ac:dyDescent="0.3">
      <c r="B3" s="83" t="s">
        <v>151</v>
      </c>
      <c r="C3" s="84" t="s">
        <v>152</v>
      </c>
    </row>
    <row r="4" spans="2:3" x14ac:dyDescent="0.2">
      <c r="B4" s="80"/>
      <c r="C4" s="81"/>
    </row>
    <row r="5" spans="2:3" x14ac:dyDescent="0.2">
      <c r="B5" s="158" t="s">
        <v>159</v>
      </c>
      <c r="C5" s="82">
        <v>75331.088516669071</v>
      </c>
    </row>
    <row r="6" spans="2:3" x14ac:dyDescent="0.2">
      <c r="B6" s="158" t="s">
        <v>160</v>
      </c>
      <c r="C6" s="82">
        <v>65814.704183199967</v>
      </c>
    </row>
    <row r="7" spans="2:3" ht="13.5" thickBot="1" x14ac:dyDescent="0.25">
      <c r="B7" s="159" t="s">
        <v>161</v>
      </c>
      <c r="C7" s="82">
        <v>9603.5918203826077</v>
      </c>
    </row>
    <row r="8" spans="2:3" ht="69.75" customHeight="1" x14ac:dyDescent="0.2">
      <c r="B8" s="163" t="s">
        <v>162</v>
      </c>
      <c r="C8" s="164"/>
    </row>
    <row r="10" spans="2:3" x14ac:dyDescent="0.2">
      <c r="B10" s="157" t="s">
        <v>164</v>
      </c>
    </row>
  </sheetData>
  <mergeCells count="2">
    <mergeCell ref="B2:C2"/>
    <mergeCell ref="B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10"/>
  <sheetViews>
    <sheetView zoomScale="80" zoomScaleNormal="80" workbookViewId="0"/>
  </sheetViews>
  <sheetFormatPr defaultRowHeight="12.75" x14ac:dyDescent="0.2"/>
  <cols>
    <col min="2" max="2" width="39.7109375" customWidth="1"/>
    <col min="3" max="3" width="15.7109375" customWidth="1"/>
    <col min="4" max="4" width="13.5703125" customWidth="1"/>
    <col min="5" max="5" width="18.42578125" customWidth="1"/>
  </cols>
  <sheetData>
    <row r="1" spans="2:5" ht="13.5" thickBot="1" x14ac:dyDescent="0.25"/>
    <row r="2" spans="2:5" ht="16.5" thickBot="1" x14ac:dyDescent="0.25">
      <c r="B2" s="175" t="s">
        <v>192</v>
      </c>
      <c r="C2" s="176"/>
      <c r="D2" s="176"/>
      <c r="E2" s="193"/>
    </row>
    <row r="3" spans="2:5" ht="30.75" thickBot="1" x14ac:dyDescent="0.3">
      <c r="B3" s="89"/>
      <c r="C3" s="89" t="s">
        <v>73</v>
      </c>
      <c r="D3" s="90" t="s">
        <v>74</v>
      </c>
      <c r="E3" s="90" t="s">
        <v>75</v>
      </c>
    </row>
    <row r="4" spans="2:5" x14ac:dyDescent="0.2">
      <c r="B4" s="135" t="s">
        <v>68</v>
      </c>
      <c r="C4" s="136">
        <v>69271</v>
      </c>
      <c r="D4" s="136">
        <v>48534</v>
      </c>
      <c r="E4" s="136">
        <v>20815</v>
      </c>
    </row>
    <row r="5" spans="2:5" ht="38.25" x14ac:dyDescent="0.2">
      <c r="B5" s="95" t="s">
        <v>187</v>
      </c>
      <c r="C5" s="136">
        <v>17195</v>
      </c>
      <c r="D5" s="136">
        <v>15003</v>
      </c>
      <c r="E5" s="136">
        <v>2211</v>
      </c>
    </row>
    <row r="6" spans="2:5" ht="38.25" x14ac:dyDescent="0.2">
      <c r="B6" s="95" t="s">
        <v>188</v>
      </c>
      <c r="C6" s="136">
        <v>13094</v>
      </c>
      <c r="D6" s="136">
        <v>11964</v>
      </c>
      <c r="E6" s="136">
        <v>1145</v>
      </c>
    </row>
    <row r="7" spans="2:5" ht="26.25" thickBot="1" x14ac:dyDescent="0.25">
      <c r="B7" s="100" t="s">
        <v>189</v>
      </c>
      <c r="C7" s="152">
        <v>1.0551888457896683</v>
      </c>
      <c r="D7" s="152">
        <v>1.3473082159822289</v>
      </c>
      <c r="E7" s="152">
        <v>0.37432370217336031</v>
      </c>
    </row>
    <row r="8" spans="2:5" ht="53.25" customHeight="1" x14ac:dyDescent="0.2">
      <c r="B8" s="185" t="s">
        <v>190</v>
      </c>
      <c r="C8" s="194"/>
      <c r="D8" s="194"/>
      <c r="E8" s="194"/>
    </row>
    <row r="10" spans="2:5" x14ac:dyDescent="0.2">
      <c r="B10" s="157" t="s">
        <v>164</v>
      </c>
    </row>
  </sheetData>
  <mergeCells count="2">
    <mergeCell ref="B2:E2"/>
    <mergeCell ref="B8:E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33"/>
  <sheetViews>
    <sheetView topLeftCell="A13" zoomScale="80" zoomScaleNormal="80" workbookViewId="0"/>
  </sheetViews>
  <sheetFormatPr defaultRowHeight="12.75" x14ac:dyDescent="0.2"/>
  <cols>
    <col min="1" max="1" width="5.85546875" style="68" customWidth="1"/>
    <col min="2" max="2" width="40.7109375" style="68" customWidth="1"/>
    <col min="3" max="3" width="20.140625" style="68" customWidth="1"/>
    <col min="4" max="4" width="18.7109375" style="68" customWidth="1"/>
    <col min="5" max="5" width="26.7109375" style="68" customWidth="1"/>
    <col min="6" max="6" width="9.140625" style="68"/>
    <col min="7" max="7" width="12.28515625" style="68" bestFit="1" customWidth="1"/>
    <col min="8" max="10" width="9.140625" style="68"/>
    <col min="11" max="11" width="12.5703125" style="68" customWidth="1"/>
    <col min="12" max="257" width="9.140625" style="68"/>
    <col min="258" max="258" width="40.7109375" style="68" customWidth="1"/>
    <col min="259" max="259" width="20.140625" style="68" customWidth="1"/>
    <col min="260" max="260" width="18.7109375" style="68" customWidth="1"/>
    <col min="261" max="261" width="26.7109375" style="68" customWidth="1"/>
    <col min="262" max="262" width="9.140625" style="68"/>
    <col min="263" max="263" width="12.28515625" style="68" bestFit="1" customWidth="1"/>
    <col min="264" max="266" width="9.140625" style="68"/>
    <col min="267" max="267" width="12.5703125" style="68" customWidth="1"/>
    <col min="268" max="513" width="9.140625" style="68"/>
    <col min="514" max="514" width="40.7109375" style="68" customWidth="1"/>
    <col min="515" max="515" width="20.140625" style="68" customWidth="1"/>
    <col min="516" max="516" width="18.7109375" style="68" customWidth="1"/>
    <col min="517" max="517" width="26.7109375" style="68" customWidth="1"/>
    <col min="518" max="518" width="9.140625" style="68"/>
    <col min="519" max="519" width="12.28515625" style="68" bestFit="1" customWidth="1"/>
    <col min="520" max="522" width="9.140625" style="68"/>
    <col min="523" max="523" width="12.5703125" style="68" customWidth="1"/>
    <col min="524" max="769" width="9.140625" style="68"/>
    <col min="770" max="770" width="40.7109375" style="68" customWidth="1"/>
    <col min="771" max="771" width="20.140625" style="68" customWidth="1"/>
    <col min="772" max="772" width="18.7109375" style="68" customWidth="1"/>
    <col min="773" max="773" width="26.7109375" style="68" customWidth="1"/>
    <col min="774" max="774" width="9.140625" style="68"/>
    <col min="775" max="775" width="12.28515625" style="68" bestFit="1" customWidth="1"/>
    <col min="776" max="778" width="9.140625" style="68"/>
    <col min="779" max="779" width="12.5703125" style="68" customWidth="1"/>
    <col min="780" max="1025" width="9.140625" style="68"/>
    <col min="1026" max="1026" width="40.7109375" style="68" customWidth="1"/>
    <col min="1027" max="1027" width="20.140625" style="68" customWidth="1"/>
    <col min="1028" max="1028" width="18.7109375" style="68" customWidth="1"/>
    <col min="1029" max="1029" width="26.7109375" style="68" customWidth="1"/>
    <col min="1030" max="1030" width="9.140625" style="68"/>
    <col min="1031" max="1031" width="12.28515625" style="68" bestFit="1" customWidth="1"/>
    <col min="1032" max="1034" width="9.140625" style="68"/>
    <col min="1035" max="1035" width="12.5703125" style="68" customWidth="1"/>
    <col min="1036" max="1281" width="9.140625" style="68"/>
    <col min="1282" max="1282" width="40.7109375" style="68" customWidth="1"/>
    <col min="1283" max="1283" width="20.140625" style="68" customWidth="1"/>
    <col min="1284" max="1284" width="18.7109375" style="68" customWidth="1"/>
    <col min="1285" max="1285" width="26.7109375" style="68" customWidth="1"/>
    <col min="1286" max="1286" width="9.140625" style="68"/>
    <col min="1287" max="1287" width="12.28515625" style="68" bestFit="1" customWidth="1"/>
    <col min="1288" max="1290" width="9.140625" style="68"/>
    <col min="1291" max="1291" width="12.5703125" style="68" customWidth="1"/>
    <col min="1292" max="1537" width="9.140625" style="68"/>
    <col min="1538" max="1538" width="40.7109375" style="68" customWidth="1"/>
    <col min="1539" max="1539" width="20.140625" style="68" customWidth="1"/>
    <col min="1540" max="1540" width="18.7109375" style="68" customWidth="1"/>
    <col min="1541" max="1541" width="26.7109375" style="68" customWidth="1"/>
    <col min="1542" max="1542" width="9.140625" style="68"/>
    <col min="1543" max="1543" width="12.28515625" style="68" bestFit="1" customWidth="1"/>
    <col min="1544" max="1546" width="9.140625" style="68"/>
    <col min="1547" max="1547" width="12.5703125" style="68" customWidth="1"/>
    <col min="1548" max="1793" width="9.140625" style="68"/>
    <col min="1794" max="1794" width="40.7109375" style="68" customWidth="1"/>
    <col min="1795" max="1795" width="20.140625" style="68" customWidth="1"/>
    <col min="1796" max="1796" width="18.7109375" style="68" customWidth="1"/>
    <col min="1797" max="1797" width="26.7109375" style="68" customWidth="1"/>
    <col min="1798" max="1798" width="9.140625" style="68"/>
    <col min="1799" max="1799" width="12.28515625" style="68" bestFit="1" customWidth="1"/>
    <col min="1800" max="1802" width="9.140625" style="68"/>
    <col min="1803" max="1803" width="12.5703125" style="68" customWidth="1"/>
    <col min="1804" max="2049" width="9.140625" style="68"/>
    <col min="2050" max="2050" width="40.7109375" style="68" customWidth="1"/>
    <col min="2051" max="2051" width="20.140625" style="68" customWidth="1"/>
    <col min="2052" max="2052" width="18.7109375" style="68" customWidth="1"/>
    <col min="2053" max="2053" width="26.7109375" style="68" customWidth="1"/>
    <col min="2054" max="2054" width="9.140625" style="68"/>
    <col min="2055" max="2055" width="12.28515625" style="68" bestFit="1" customWidth="1"/>
    <col min="2056" max="2058" width="9.140625" style="68"/>
    <col min="2059" max="2059" width="12.5703125" style="68" customWidth="1"/>
    <col min="2060" max="2305" width="9.140625" style="68"/>
    <col min="2306" max="2306" width="40.7109375" style="68" customWidth="1"/>
    <col min="2307" max="2307" width="20.140625" style="68" customWidth="1"/>
    <col min="2308" max="2308" width="18.7109375" style="68" customWidth="1"/>
    <col min="2309" max="2309" width="26.7109375" style="68" customWidth="1"/>
    <col min="2310" max="2310" width="9.140625" style="68"/>
    <col min="2311" max="2311" width="12.28515625" style="68" bestFit="1" customWidth="1"/>
    <col min="2312" max="2314" width="9.140625" style="68"/>
    <col min="2315" max="2315" width="12.5703125" style="68" customWidth="1"/>
    <col min="2316" max="2561" width="9.140625" style="68"/>
    <col min="2562" max="2562" width="40.7109375" style="68" customWidth="1"/>
    <col min="2563" max="2563" width="20.140625" style="68" customWidth="1"/>
    <col min="2564" max="2564" width="18.7109375" style="68" customWidth="1"/>
    <col min="2565" max="2565" width="26.7109375" style="68" customWidth="1"/>
    <col min="2566" max="2566" width="9.140625" style="68"/>
    <col min="2567" max="2567" width="12.28515625" style="68" bestFit="1" customWidth="1"/>
    <col min="2568" max="2570" width="9.140625" style="68"/>
    <col min="2571" max="2571" width="12.5703125" style="68" customWidth="1"/>
    <col min="2572" max="2817" width="9.140625" style="68"/>
    <col min="2818" max="2818" width="40.7109375" style="68" customWidth="1"/>
    <col min="2819" max="2819" width="20.140625" style="68" customWidth="1"/>
    <col min="2820" max="2820" width="18.7109375" style="68" customWidth="1"/>
    <col min="2821" max="2821" width="26.7109375" style="68" customWidth="1"/>
    <col min="2822" max="2822" width="9.140625" style="68"/>
    <col min="2823" max="2823" width="12.28515625" style="68" bestFit="1" customWidth="1"/>
    <col min="2824" max="2826" width="9.140625" style="68"/>
    <col min="2827" max="2827" width="12.5703125" style="68" customWidth="1"/>
    <col min="2828" max="3073" width="9.140625" style="68"/>
    <col min="3074" max="3074" width="40.7109375" style="68" customWidth="1"/>
    <col min="3075" max="3075" width="20.140625" style="68" customWidth="1"/>
    <col min="3076" max="3076" width="18.7109375" style="68" customWidth="1"/>
    <col min="3077" max="3077" width="26.7109375" style="68" customWidth="1"/>
    <col min="3078" max="3078" width="9.140625" style="68"/>
    <col min="3079" max="3079" width="12.28515625" style="68" bestFit="1" customWidth="1"/>
    <col min="3080" max="3082" width="9.140625" style="68"/>
    <col min="3083" max="3083" width="12.5703125" style="68" customWidth="1"/>
    <col min="3084" max="3329" width="9.140625" style="68"/>
    <col min="3330" max="3330" width="40.7109375" style="68" customWidth="1"/>
    <col min="3331" max="3331" width="20.140625" style="68" customWidth="1"/>
    <col min="3332" max="3332" width="18.7109375" style="68" customWidth="1"/>
    <col min="3333" max="3333" width="26.7109375" style="68" customWidth="1"/>
    <col min="3334" max="3334" width="9.140625" style="68"/>
    <col min="3335" max="3335" width="12.28515625" style="68" bestFit="1" customWidth="1"/>
    <col min="3336" max="3338" width="9.140625" style="68"/>
    <col min="3339" max="3339" width="12.5703125" style="68" customWidth="1"/>
    <col min="3340" max="3585" width="9.140625" style="68"/>
    <col min="3586" max="3586" width="40.7109375" style="68" customWidth="1"/>
    <col min="3587" max="3587" width="20.140625" style="68" customWidth="1"/>
    <col min="3588" max="3588" width="18.7109375" style="68" customWidth="1"/>
    <col min="3589" max="3589" width="26.7109375" style="68" customWidth="1"/>
    <col min="3590" max="3590" width="9.140625" style="68"/>
    <col min="3591" max="3591" width="12.28515625" style="68" bestFit="1" customWidth="1"/>
    <col min="3592" max="3594" width="9.140625" style="68"/>
    <col min="3595" max="3595" width="12.5703125" style="68" customWidth="1"/>
    <col min="3596" max="3841" width="9.140625" style="68"/>
    <col min="3842" max="3842" width="40.7109375" style="68" customWidth="1"/>
    <col min="3843" max="3843" width="20.140625" style="68" customWidth="1"/>
    <col min="3844" max="3844" width="18.7109375" style="68" customWidth="1"/>
    <col min="3845" max="3845" width="26.7109375" style="68" customWidth="1"/>
    <col min="3846" max="3846" width="9.140625" style="68"/>
    <col min="3847" max="3847" width="12.28515625" style="68" bestFit="1" customWidth="1"/>
    <col min="3848" max="3850" width="9.140625" style="68"/>
    <col min="3851" max="3851" width="12.5703125" style="68" customWidth="1"/>
    <col min="3852" max="4097" width="9.140625" style="68"/>
    <col min="4098" max="4098" width="40.7109375" style="68" customWidth="1"/>
    <col min="4099" max="4099" width="20.140625" style="68" customWidth="1"/>
    <col min="4100" max="4100" width="18.7109375" style="68" customWidth="1"/>
    <col min="4101" max="4101" width="26.7109375" style="68" customWidth="1"/>
    <col min="4102" max="4102" width="9.140625" style="68"/>
    <col min="4103" max="4103" width="12.28515625" style="68" bestFit="1" customWidth="1"/>
    <col min="4104" max="4106" width="9.140625" style="68"/>
    <col min="4107" max="4107" width="12.5703125" style="68" customWidth="1"/>
    <col min="4108" max="4353" width="9.140625" style="68"/>
    <col min="4354" max="4354" width="40.7109375" style="68" customWidth="1"/>
    <col min="4355" max="4355" width="20.140625" style="68" customWidth="1"/>
    <col min="4356" max="4356" width="18.7109375" style="68" customWidth="1"/>
    <col min="4357" max="4357" width="26.7109375" style="68" customWidth="1"/>
    <col min="4358" max="4358" width="9.140625" style="68"/>
    <col min="4359" max="4359" width="12.28515625" style="68" bestFit="1" customWidth="1"/>
    <col min="4360" max="4362" width="9.140625" style="68"/>
    <col min="4363" max="4363" width="12.5703125" style="68" customWidth="1"/>
    <col min="4364" max="4609" width="9.140625" style="68"/>
    <col min="4610" max="4610" width="40.7109375" style="68" customWidth="1"/>
    <col min="4611" max="4611" width="20.140625" style="68" customWidth="1"/>
    <col min="4612" max="4612" width="18.7109375" style="68" customWidth="1"/>
    <col min="4613" max="4613" width="26.7109375" style="68" customWidth="1"/>
    <col min="4614" max="4614" width="9.140625" style="68"/>
    <col min="4615" max="4615" width="12.28515625" style="68" bestFit="1" customWidth="1"/>
    <col min="4616" max="4618" width="9.140625" style="68"/>
    <col min="4619" max="4619" width="12.5703125" style="68" customWidth="1"/>
    <col min="4620" max="4865" width="9.140625" style="68"/>
    <col min="4866" max="4866" width="40.7109375" style="68" customWidth="1"/>
    <col min="4867" max="4867" width="20.140625" style="68" customWidth="1"/>
    <col min="4868" max="4868" width="18.7109375" style="68" customWidth="1"/>
    <col min="4869" max="4869" width="26.7109375" style="68" customWidth="1"/>
    <col min="4870" max="4870" width="9.140625" style="68"/>
    <col min="4871" max="4871" width="12.28515625" style="68" bestFit="1" customWidth="1"/>
    <col min="4872" max="4874" width="9.140625" style="68"/>
    <col min="4875" max="4875" width="12.5703125" style="68" customWidth="1"/>
    <col min="4876" max="5121" width="9.140625" style="68"/>
    <col min="5122" max="5122" width="40.7109375" style="68" customWidth="1"/>
    <col min="5123" max="5123" width="20.140625" style="68" customWidth="1"/>
    <col min="5124" max="5124" width="18.7109375" style="68" customWidth="1"/>
    <col min="5125" max="5125" width="26.7109375" style="68" customWidth="1"/>
    <col min="5126" max="5126" width="9.140625" style="68"/>
    <col min="5127" max="5127" width="12.28515625" style="68" bestFit="1" customWidth="1"/>
    <col min="5128" max="5130" width="9.140625" style="68"/>
    <col min="5131" max="5131" width="12.5703125" style="68" customWidth="1"/>
    <col min="5132" max="5377" width="9.140625" style="68"/>
    <col min="5378" max="5378" width="40.7109375" style="68" customWidth="1"/>
    <col min="5379" max="5379" width="20.140625" style="68" customWidth="1"/>
    <col min="5380" max="5380" width="18.7109375" style="68" customWidth="1"/>
    <col min="5381" max="5381" width="26.7109375" style="68" customWidth="1"/>
    <col min="5382" max="5382" width="9.140625" style="68"/>
    <col min="5383" max="5383" width="12.28515625" style="68" bestFit="1" customWidth="1"/>
    <col min="5384" max="5386" width="9.140625" style="68"/>
    <col min="5387" max="5387" width="12.5703125" style="68" customWidth="1"/>
    <col min="5388" max="5633" width="9.140625" style="68"/>
    <col min="5634" max="5634" width="40.7109375" style="68" customWidth="1"/>
    <col min="5635" max="5635" width="20.140625" style="68" customWidth="1"/>
    <col min="5636" max="5636" width="18.7109375" style="68" customWidth="1"/>
    <col min="5637" max="5637" width="26.7109375" style="68" customWidth="1"/>
    <col min="5638" max="5638" width="9.140625" style="68"/>
    <col min="5639" max="5639" width="12.28515625" style="68" bestFit="1" customWidth="1"/>
    <col min="5640" max="5642" width="9.140625" style="68"/>
    <col min="5643" max="5643" width="12.5703125" style="68" customWidth="1"/>
    <col min="5644" max="5889" width="9.140625" style="68"/>
    <col min="5890" max="5890" width="40.7109375" style="68" customWidth="1"/>
    <col min="5891" max="5891" width="20.140625" style="68" customWidth="1"/>
    <col min="5892" max="5892" width="18.7109375" style="68" customWidth="1"/>
    <col min="5893" max="5893" width="26.7109375" style="68" customWidth="1"/>
    <col min="5894" max="5894" width="9.140625" style="68"/>
    <col min="5895" max="5895" width="12.28515625" style="68" bestFit="1" customWidth="1"/>
    <col min="5896" max="5898" width="9.140625" style="68"/>
    <col min="5899" max="5899" width="12.5703125" style="68" customWidth="1"/>
    <col min="5900" max="6145" width="9.140625" style="68"/>
    <col min="6146" max="6146" width="40.7109375" style="68" customWidth="1"/>
    <col min="6147" max="6147" width="20.140625" style="68" customWidth="1"/>
    <col min="6148" max="6148" width="18.7109375" style="68" customWidth="1"/>
    <col min="6149" max="6149" width="26.7109375" style="68" customWidth="1"/>
    <col min="6150" max="6150" width="9.140625" style="68"/>
    <col min="6151" max="6151" width="12.28515625" style="68" bestFit="1" customWidth="1"/>
    <col min="6152" max="6154" width="9.140625" style="68"/>
    <col min="6155" max="6155" width="12.5703125" style="68" customWidth="1"/>
    <col min="6156" max="6401" width="9.140625" style="68"/>
    <col min="6402" max="6402" width="40.7109375" style="68" customWidth="1"/>
    <col min="6403" max="6403" width="20.140625" style="68" customWidth="1"/>
    <col min="6404" max="6404" width="18.7109375" style="68" customWidth="1"/>
    <col min="6405" max="6405" width="26.7109375" style="68" customWidth="1"/>
    <col min="6406" max="6406" width="9.140625" style="68"/>
    <col min="6407" max="6407" width="12.28515625" style="68" bestFit="1" customWidth="1"/>
    <col min="6408" max="6410" width="9.140625" style="68"/>
    <col min="6411" max="6411" width="12.5703125" style="68" customWidth="1"/>
    <col min="6412" max="6657" width="9.140625" style="68"/>
    <col min="6658" max="6658" width="40.7109375" style="68" customWidth="1"/>
    <col min="6659" max="6659" width="20.140625" style="68" customWidth="1"/>
    <col min="6660" max="6660" width="18.7109375" style="68" customWidth="1"/>
    <col min="6661" max="6661" width="26.7109375" style="68" customWidth="1"/>
    <col min="6662" max="6662" width="9.140625" style="68"/>
    <col min="6663" max="6663" width="12.28515625" style="68" bestFit="1" customWidth="1"/>
    <col min="6664" max="6666" width="9.140625" style="68"/>
    <col min="6667" max="6667" width="12.5703125" style="68" customWidth="1"/>
    <col min="6668" max="6913" width="9.140625" style="68"/>
    <col min="6914" max="6914" width="40.7109375" style="68" customWidth="1"/>
    <col min="6915" max="6915" width="20.140625" style="68" customWidth="1"/>
    <col min="6916" max="6916" width="18.7109375" style="68" customWidth="1"/>
    <col min="6917" max="6917" width="26.7109375" style="68" customWidth="1"/>
    <col min="6918" max="6918" width="9.140625" style="68"/>
    <col min="6919" max="6919" width="12.28515625" style="68" bestFit="1" customWidth="1"/>
    <col min="6920" max="6922" width="9.140625" style="68"/>
    <col min="6923" max="6923" width="12.5703125" style="68" customWidth="1"/>
    <col min="6924" max="7169" width="9.140625" style="68"/>
    <col min="7170" max="7170" width="40.7109375" style="68" customWidth="1"/>
    <col min="7171" max="7171" width="20.140625" style="68" customWidth="1"/>
    <col min="7172" max="7172" width="18.7109375" style="68" customWidth="1"/>
    <col min="7173" max="7173" width="26.7109375" style="68" customWidth="1"/>
    <col min="7174" max="7174" width="9.140625" style="68"/>
    <col min="7175" max="7175" width="12.28515625" style="68" bestFit="1" customWidth="1"/>
    <col min="7176" max="7178" width="9.140625" style="68"/>
    <col min="7179" max="7179" width="12.5703125" style="68" customWidth="1"/>
    <col min="7180" max="7425" width="9.140625" style="68"/>
    <col min="7426" max="7426" width="40.7109375" style="68" customWidth="1"/>
    <col min="7427" max="7427" width="20.140625" style="68" customWidth="1"/>
    <col min="7428" max="7428" width="18.7109375" style="68" customWidth="1"/>
    <col min="7429" max="7429" width="26.7109375" style="68" customWidth="1"/>
    <col min="7430" max="7430" width="9.140625" style="68"/>
    <col min="7431" max="7431" width="12.28515625" style="68" bestFit="1" customWidth="1"/>
    <col min="7432" max="7434" width="9.140625" style="68"/>
    <col min="7435" max="7435" width="12.5703125" style="68" customWidth="1"/>
    <col min="7436" max="7681" width="9.140625" style="68"/>
    <col min="7682" max="7682" width="40.7109375" style="68" customWidth="1"/>
    <col min="7683" max="7683" width="20.140625" style="68" customWidth="1"/>
    <col min="7684" max="7684" width="18.7109375" style="68" customWidth="1"/>
    <col min="7685" max="7685" width="26.7109375" style="68" customWidth="1"/>
    <col min="7686" max="7686" width="9.140625" style="68"/>
    <col min="7687" max="7687" width="12.28515625" style="68" bestFit="1" customWidth="1"/>
    <col min="7688" max="7690" width="9.140625" style="68"/>
    <col min="7691" max="7691" width="12.5703125" style="68" customWidth="1"/>
    <col min="7692" max="7937" width="9.140625" style="68"/>
    <col min="7938" max="7938" width="40.7109375" style="68" customWidth="1"/>
    <col min="7939" max="7939" width="20.140625" style="68" customWidth="1"/>
    <col min="7940" max="7940" width="18.7109375" style="68" customWidth="1"/>
    <col min="7941" max="7941" width="26.7109375" style="68" customWidth="1"/>
    <col min="7942" max="7942" width="9.140625" style="68"/>
    <col min="7943" max="7943" width="12.28515625" style="68" bestFit="1" customWidth="1"/>
    <col min="7944" max="7946" width="9.140625" style="68"/>
    <col min="7947" max="7947" width="12.5703125" style="68" customWidth="1"/>
    <col min="7948" max="8193" width="9.140625" style="68"/>
    <col min="8194" max="8194" width="40.7109375" style="68" customWidth="1"/>
    <col min="8195" max="8195" width="20.140625" style="68" customWidth="1"/>
    <col min="8196" max="8196" width="18.7109375" style="68" customWidth="1"/>
    <col min="8197" max="8197" width="26.7109375" style="68" customWidth="1"/>
    <col min="8198" max="8198" width="9.140625" style="68"/>
    <col min="8199" max="8199" width="12.28515625" style="68" bestFit="1" customWidth="1"/>
    <col min="8200" max="8202" width="9.140625" style="68"/>
    <col min="8203" max="8203" width="12.5703125" style="68" customWidth="1"/>
    <col min="8204" max="8449" width="9.140625" style="68"/>
    <col min="8450" max="8450" width="40.7109375" style="68" customWidth="1"/>
    <col min="8451" max="8451" width="20.140625" style="68" customWidth="1"/>
    <col min="8452" max="8452" width="18.7109375" style="68" customWidth="1"/>
    <col min="8453" max="8453" width="26.7109375" style="68" customWidth="1"/>
    <col min="8454" max="8454" width="9.140625" style="68"/>
    <col min="8455" max="8455" width="12.28515625" style="68" bestFit="1" customWidth="1"/>
    <col min="8456" max="8458" width="9.140625" style="68"/>
    <col min="8459" max="8459" width="12.5703125" style="68" customWidth="1"/>
    <col min="8460" max="8705" width="9.140625" style="68"/>
    <col min="8706" max="8706" width="40.7109375" style="68" customWidth="1"/>
    <col min="8707" max="8707" width="20.140625" style="68" customWidth="1"/>
    <col min="8708" max="8708" width="18.7109375" style="68" customWidth="1"/>
    <col min="8709" max="8709" width="26.7109375" style="68" customWidth="1"/>
    <col min="8710" max="8710" width="9.140625" style="68"/>
    <col min="8711" max="8711" width="12.28515625" style="68" bestFit="1" customWidth="1"/>
    <col min="8712" max="8714" width="9.140625" style="68"/>
    <col min="8715" max="8715" width="12.5703125" style="68" customWidth="1"/>
    <col min="8716" max="8961" width="9.140625" style="68"/>
    <col min="8962" max="8962" width="40.7109375" style="68" customWidth="1"/>
    <col min="8963" max="8963" width="20.140625" style="68" customWidth="1"/>
    <col min="8964" max="8964" width="18.7109375" style="68" customWidth="1"/>
    <col min="8965" max="8965" width="26.7109375" style="68" customWidth="1"/>
    <col min="8966" max="8966" width="9.140625" style="68"/>
    <col min="8967" max="8967" width="12.28515625" style="68" bestFit="1" customWidth="1"/>
    <col min="8968" max="8970" width="9.140625" style="68"/>
    <col min="8971" max="8971" width="12.5703125" style="68" customWidth="1"/>
    <col min="8972" max="9217" width="9.140625" style="68"/>
    <col min="9218" max="9218" width="40.7109375" style="68" customWidth="1"/>
    <col min="9219" max="9219" width="20.140625" style="68" customWidth="1"/>
    <col min="9220" max="9220" width="18.7109375" style="68" customWidth="1"/>
    <col min="9221" max="9221" width="26.7109375" style="68" customWidth="1"/>
    <col min="9222" max="9222" width="9.140625" style="68"/>
    <col min="9223" max="9223" width="12.28515625" style="68" bestFit="1" customWidth="1"/>
    <col min="9224" max="9226" width="9.140625" style="68"/>
    <col min="9227" max="9227" width="12.5703125" style="68" customWidth="1"/>
    <col min="9228" max="9473" width="9.140625" style="68"/>
    <col min="9474" max="9474" width="40.7109375" style="68" customWidth="1"/>
    <col min="9475" max="9475" width="20.140625" style="68" customWidth="1"/>
    <col min="9476" max="9476" width="18.7109375" style="68" customWidth="1"/>
    <col min="9477" max="9477" width="26.7109375" style="68" customWidth="1"/>
    <col min="9478" max="9478" width="9.140625" style="68"/>
    <col min="9479" max="9479" width="12.28515625" style="68" bestFit="1" customWidth="1"/>
    <col min="9480" max="9482" width="9.140625" style="68"/>
    <col min="9483" max="9483" width="12.5703125" style="68" customWidth="1"/>
    <col min="9484" max="9729" width="9.140625" style="68"/>
    <col min="9730" max="9730" width="40.7109375" style="68" customWidth="1"/>
    <col min="9731" max="9731" width="20.140625" style="68" customWidth="1"/>
    <col min="9732" max="9732" width="18.7109375" style="68" customWidth="1"/>
    <col min="9733" max="9733" width="26.7109375" style="68" customWidth="1"/>
    <col min="9734" max="9734" width="9.140625" style="68"/>
    <col min="9735" max="9735" width="12.28515625" style="68" bestFit="1" customWidth="1"/>
    <col min="9736" max="9738" width="9.140625" style="68"/>
    <col min="9739" max="9739" width="12.5703125" style="68" customWidth="1"/>
    <col min="9740" max="9985" width="9.140625" style="68"/>
    <col min="9986" max="9986" width="40.7109375" style="68" customWidth="1"/>
    <col min="9987" max="9987" width="20.140625" style="68" customWidth="1"/>
    <col min="9988" max="9988" width="18.7109375" style="68" customWidth="1"/>
    <col min="9989" max="9989" width="26.7109375" style="68" customWidth="1"/>
    <col min="9990" max="9990" width="9.140625" style="68"/>
    <col min="9991" max="9991" width="12.28515625" style="68" bestFit="1" customWidth="1"/>
    <col min="9992" max="9994" width="9.140625" style="68"/>
    <col min="9995" max="9995" width="12.5703125" style="68" customWidth="1"/>
    <col min="9996" max="10241" width="9.140625" style="68"/>
    <col min="10242" max="10242" width="40.7109375" style="68" customWidth="1"/>
    <col min="10243" max="10243" width="20.140625" style="68" customWidth="1"/>
    <col min="10244" max="10244" width="18.7109375" style="68" customWidth="1"/>
    <col min="10245" max="10245" width="26.7109375" style="68" customWidth="1"/>
    <col min="10246" max="10246" width="9.140625" style="68"/>
    <col min="10247" max="10247" width="12.28515625" style="68" bestFit="1" customWidth="1"/>
    <col min="10248" max="10250" width="9.140625" style="68"/>
    <col min="10251" max="10251" width="12.5703125" style="68" customWidth="1"/>
    <col min="10252" max="10497" width="9.140625" style="68"/>
    <col min="10498" max="10498" width="40.7109375" style="68" customWidth="1"/>
    <col min="10499" max="10499" width="20.140625" style="68" customWidth="1"/>
    <col min="10500" max="10500" width="18.7109375" style="68" customWidth="1"/>
    <col min="10501" max="10501" width="26.7109375" style="68" customWidth="1"/>
    <col min="10502" max="10502" width="9.140625" style="68"/>
    <col min="10503" max="10503" width="12.28515625" style="68" bestFit="1" customWidth="1"/>
    <col min="10504" max="10506" width="9.140625" style="68"/>
    <col min="10507" max="10507" width="12.5703125" style="68" customWidth="1"/>
    <col min="10508" max="10753" width="9.140625" style="68"/>
    <col min="10754" max="10754" width="40.7109375" style="68" customWidth="1"/>
    <col min="10755" max="10755" width="20.140625" style="68" customWidth="1"/>
    <col min="10756" max="10756" width="18.7109375" style="68" customWidth="1"/>
    <col min="10757" max="10757" width="26.7109375" style="68" customWidth="1"/>
    <col min="10758" max="10758" width="9.140625" style="68"/>
    <col min="10759" max="10759" width="12.28515625" style="68" bestFit="1" customWidth="1"/>
    <col min="10760" max="10762" width="9.140625" style="68"/>
    <col min="10763" max="10763" width="12.5703125" style="68" customWidth="1"/>
    <col min="10764" max="11009" width="9.140625" style="68"/>
    <col min="11010" max="11010" width="40.7109375" style="68" customWidth="1"/>
    <col min="11011" max="11011" width="20.140625" style="68" customWidth="1"/>
    <col min="11012" max="11012" width="18.7109375" style="68" customWidth="1"/>
    <col min="11013" max="11013" width="26.7109375" style="68" customWidth="1"/>
    <col min="11014" max="11014" width="9.140625" style="68"/>
    <col min="11015" max="11015" width="12.28515625" style="68" bestFit="1" customWidth="1"/>
    <col min="11016" max="11018" width="9.140625" style="68"/>
    <col min="11019" max="11019" width="12.5703125" style="68" customWidth="1"/>
    <col min="11020" max="11265" width="9.140625" style="68"/>
    <col min="11266" max="11266" width="40.7109375" style="68" customWidth="1"/>
    <col min="11267" max="11267" width="20.140625" style="68" customWidth="1"/>
    <col min="11268" max="11268" width="18.7109375" style="68" customWidth="1"/>
    <col min="11269" max="11269" width="26.7109375" style="68" customWidth="1"/>
    <col min="11270" max="11270" width="9.140625" style="68"/>
    <col min="11271" max="11271" width="12.28515625" style="68" bestFit="1" customWidth="1"/>
    <col min="11272" max="11274" width="9.140625" style="68"/>
    <col min="11275" max="11275" width="12.5703125" style="68" customWidth="1"/>
    <col min="11276" max="11521" width="9.140625" style="68"/>
    <col min="11522" max="11522" width="40.7109375" style="68" customWidth="1"/>
    <col min="11523" max="11523" width="20.140625" style="68" customWidth="1"/>
    <col min="11524" max="11524" width="18.7109375" style="68" customWidth="1"/>
    <col min="11525" max="11525" width="26.7109375" style="68" customWidth="1"/>
    <col min="11526" max="11526" width="9.140625" style="68"/>
    <col min="11527" max="11527" width="12.28515625" style="68" bestFit="1" customWidth="1"/>
    <col min="11528" max="11530" width="9.140625" style="68"/>
    <col min="11531" max="11531" width="12.5703125" style="68" customWidth="1"/>
    <col min="11532" max="11777" width="9.140625" style="68"/>
    <col min="11778" max="11778" width="40.7109375" style="68" customWidth="1"/>
    <col min="11779" max="11779" width="20.140625" style="68" customWidth="1"/>
    <col min="11780" max="11780" width="18.7109375" style="68" customWidth="1"/>
    <col min="11781" max="11781" width="26.7109375" style="68" customWidth="1"/>
    <col min="11782" max="11782" width="9.140625" style="68"/>
    <col min="11783" max="11783" width="12.28515625" style="68" bestFit="1" customWidth="1"/>
    <col min="11784" max="11786" width="9.140625" style="68"/>
    <col min="11787" max="11787" width="12.5703125" style="68" customWidth="1"/>
    <col min="11788" max="12033" width="9.140625" style="68"/>
    <col min="12034" max="12034" width="40.7109375" style="68" customWidth="1"/>
    <col min="12035" max="12035" width="20.140625" style="68" customWidth="1"/>
    <col min="12036" max="12036" width="18.7109375" style="68" customWidth="1"/>
    <col min="12037" max="12037" width="26.7109375" style="68" customWidth="1"/>
    <col min="12038" max="12038" width="9.140625" style="68"/>
    <col min="12039" max="12039" width="12.28515625" style="68" bestFit="1" customWidth="1"/>
    <col min="12040" max="12042" width="9.140625" style="68"/>
    <col min="12043" max="12043" width="12.5703125" style="68" customWidth="1"/>
    <col min="12044" max="12289" width="9.140625" style="68"/>
    <col min="12290" max="12290" width="40.7109375" style="68" customWidth="1"/>
    <col min="12291" max="12291" width="20.140625" style="68" customWidth="1"/>
    <col min="12292" max="12292" width="18.7109375" style="68" customWidth="1"/>
    <col min="12293" max="12293" width="26.7109375" style="68" customWidth="1"/>
    <col min="12294" max="12294" width="9.140625" style="68"/>
    <col min="12295" max="12295" width="12.28515625" style="68" bestFit="1" customWidth="1"/>
    <col min="12296" max="12298" width="9.140625" style="68"/>
    <col min="12299" max="12299" width="12.5703125" style="68" customWidth="1"/>
    <col min="12300" max="12545" width="9.140625" style="68"/>
    <col min="12546" max="12546" width="40.7109375" style="68" customWidth="1"/>
    <col min="12547" max="12547" width="20.140625" style="68" customWidth="1"/>
    <col min="12548" max="12548" width="18.7109375" style="68" customWidth="1"/>
    <col min="12549" max="12549" width="26.7109375" style="68" customWidth="1"/>
    <col min="12550" max="12550" width="9.140625" style="68"/>
    <col min="12551" max="12551" width="12.28515625" style="68" bestFit="1" customWidth="1"/>
    <col min="12552" max="12554" width="9.140625" style="68"/>
    <col min="12555" max="12555" width="12.5703125" style="68" customWidth="1"/>
    <col min="12556" max="12801" width="9.140625" style="68"/>
    <col min="12802" max="12802" width="40.7109375" style="68" customWidth="1"/>
    <col min="12803" max="12803" width="20.140625" style="68" customWidth="1"/>
    <col min="12804" max="12804" width="18.7109375" style="68" customWidth="1"/>
    <col min="12805" max="12805" width="26.7109375" style="68" customWidth="1"/>
    <col min="12806" max="12806" width="9.140625" style="68"/>
    <col min="12807" max="12807" width="12.28515625" style="68" bestFit="1" customWidth="1"/>
    <col min="12808" max="12810" width="9.140625" style="68"/>
    <col min="12811" max="12811" width="12.5703125" style="68" customWidth="1"/>
    <col min="12812" max="13057" width="9.140625" style="68"/>
    <col min="13058" max="13058" width="40.7109375" style="68" customWidth="1"/>
    <col min="13059" max="13059" width="20.140625" style="68" customWidth="1"/>
    <col min="13060" max="13060" width="18.7109375" style="68" customWidth="1"/>
    <col min="13061" max="13061" width="26.7109375" style="68" customWidth="1"/>
    <col min="13062" max="13062" width="9.140625" style="68"/>
    <col min="13063" max="13063" width="12.28515625" style="68" bestFit="1" customWidth="1"/>
    <col min="13064" max="13066" width="9.140625" style="68"/>
    <col min="13067" max="13067" width="12.5703125" style="68" customWidth="1"/>
    <col min="13068" max="13313" width="9.140625" style="68"/>
    <col min="13314" max="13314" width="40.7109375" style="68" customWidth="1"/>
    <col min="13315" max="13315" width="20.140625" style="68" customWidth="1"/>
    <col min="13316" max="13316" width="18.7109375" style="68" customWidth="1"/>
    <col min="13317" max="13317" width="26.7109375" style="68" customWidth="1"/>
    <col min="13318" max="13318" width="9.140625" style="68"/>
    <col min="13319" max="13319" width="12.28515625" style="68" bestFit="1" customWidth="1"/>
    <col min="13320" max="13322" width="9.140625" style="68"/>
    <col min="13323" max="13323" width="12.5703125" style="68" customWidth="1"/>
    <col min="13324" max="13569" width="9.140625" style="68"/>
    <col min="13570" max="13570" width="40.7109375" style="68" customWidth="1"/>
    <col min="13571" max="13571" width="20.140625" style="68" customWidth="1"/>
    <col min="13572" max="13572" width="18.7109375" style="68" customWidth="1"/>
    <col min="13573" max="13573" width="26.7109375" style="68" customWidth="1"/>
    <col min="13574" max="13574" width="9.140625" style="68"/>
    <col min="13575" max="13575" width="12.28515625" style="68" bestFit="1" customWidth="1"/>
    <col min="13576" max="13578" width="9.140625" style="68"/>
    <col min="13579" max="13579" width="12.5703125" style="68" customWidth="1"/>
    <col min="13580" max="13825" width="9.140625" style="68"/>
    <col min="13826" max="13826" width="40.7109375" style="68" customWidth="1"/>
    <col min="13827" max="13827" width="20.140625" style="68" customWidth="1"/>
    <col min="13828" max="13828" width="18.7109375" style="68" customWidth="1"/>
    <col min="13829" max="13829" width="26.7109375" style="68" customWidth="1"/>
    <col min="13830" max="13830" width="9.140625" style="68"/>
    <col min="13831" max="13831" width="12.28515625" style="68" bestFit="1" customWidth="1"/>
    <col min="13832" max="13834" width="9.140625" style="68"/>
    <col min="13835" max="13835" width="12.5703125" style="68" customWidth="1"/>
    <col min="13836" max="14081" width="9.140625" style="68"/>
    <col min="14082" max="14082" width="40.7109375" style="68" customWidth="1"/>
    <col min="14083" max="14083" width="20.140625" style="68" customWidth="1"/>
    <col min="14084" max="14084" width="18.7109375" style="68" customWidth="1"/>
    <col min="14085" max="14085" width="26.7109375" style="68" customWidth="1"/>
    <col min="14086" max="14086" width="9.140625" style="68"/>
    <col min="14087" max="14087" width="12.28515625" style="68" bestFit="1" customWidth="1"/>
    <col min="14088" max="14090" width="9.140625" style="68"/>
    <col min="14091" max="14091" width="12.5703125" style="68" customWidth="1"/>
    <col min="14092" max="14337" width="9.140625" style="68"/>
    <col min="14338" max="14338" width="40.7109375" style="68" customWidth="1"/>
    <col min="14339" max="14339" width="20.140625" style="68" customWidth="1"/>
    <col min="14340" max="14340" width="18.7109375" style="68" customWidth="1"/>
    <col min="14341" max="14341" width="26.7109375" style="68" customWidth="1"/>
    <col min="14342" max="14342" width="9.140625" style="68"/>
    <col min="14343" max="14343" width="12.28515625" style="68" bestFit="1" customWidth="1"/>
    <col min="14344" max="14346" width="9.140625" style="68"/>
    <col min="14347" max="14347" width="12.5703125" style="68" customWidth="1"/>
    <col min="14348" max="14593" width="9.140625" style="68"/>
    <col min="14594" max="14594" width="40.7109375" style="68" customWidth="1"/>
    <col min="14595" max="14595" width="20.140625" style="68" customWidth="1"/>
    <col min="14596" max="14596" width="18.7109375" style="68" customWidth="1"/>
    <col min="14597" max="14597" width="26.7109375" style="68" customWidth="1"/>
    <col min="14598" max="14598" width="9.140625" style="68"/>
    <col min="14599" max="14599" width="12.28515625" style="68" bestFit="1" customWidth="1"/>
    <col min="14600" max="14602" width="9.140625" style="68"/>
    <col min="14603" max="14603" width="12.5703125" style="68" customWidth="1"/>
    <col min="14604" max="14849" width="9.140625" style="68"/>
    <col min="14850" max="14850" width="40.7109375" style="68" customWidth="1"/>
    <col min="14851" max="14851" width="20.140625" style="68" customWidth="1"/>
    <col min="14852" max="14852" width="18.7109375" style="68" customWidth="1"/>
    <col min="14853" max="14853" width="26.7109375" style="68" customWidth="1"/>
    <col min="14854" max="14854" width="9.140625" style="68"/>
    <col min="14855" max="14855" width="12.28515625" style="68" bestFit="1" customWidth="1"/>
    <col min="14856" max="14858" width="9.140625" style="68"/>
    <col min="14859" max="14859" width="12.5703125" style="68" customWidth="1"/>
    <col min="14860" max="15105" width="9.140625" style="68"/>
    <col min="15106" max="15106" width="40.7109375" style="68" customWidth="1"/>
    <col min="15107" max="15107" width="20.140625" style="68" customWidth="1"/>
    <col min="15108" max="15108" width="18.7109375" style="68" customWidth="1"/>
    <col min="15109" max="15109" width="26.7109375" style="68" customWidth="1"/>
    <col min="15110" max="15110" width="9.140625" style="68"/>
    <col min="15111" max="15111" width="12.28515625" style="68" bestFit="1" customWidth="1"/>
    <col min="15112" max="15114" width="9.140625" style="68"/>
    <col min="15115" max="15115" width="12.5703125" style="68" customWidth="1"/>
    <col min="15116" max="15361" width="9.140625" style="68"/>
    <col min="15362" max="15362" width="40.7109375" style="68" customWidth="1"/>
    <col min="15363" max="15363" width="20.140625" style="68" customWidth="1"/>
    <col min="15364" max="15364" width="18.7109375" style="68" customWidth="1"/>
    <col min="15365" max="15365" width="26.7109375" style="68" customWidth="1"/>
    <col min="15366" max="15366" width="9.140625" style="68"/>
    <col min="15367" max="15367" width="12.28515625" style="68" bestFit="1" customWidth="1"/>
    <col min="15368" max="15370" width="9.140625" style="68"/>
    <col min="15371" max="15371" width="12.5703125" style="68" customWidth="1"/>
    <col min="15372" max="15617" width="9.140625" style="68"/>
    <col min="15618" max="15618" width="40.7109375" style="68" customWidth="1"/>
    <col min="15619" max="15619" width="20.140625" style="68" customWidth="1"/>
    <col min="15620" max="15620" width="18.7109375" style="68" customWidth="1"/>
    <col min="15621" max="15621" width="26.7109375" style="68" customWidth="1"/>
    <col min="15622" max="15622" width="9.140625" style="68"/>
    <col min="15623" max="15623" width="12.28515625" style="68" bestFit="1" customWidth="1"/>
    <col min="15624" max="15626" width="9.140625" style="68"/>
    <col min="15627" max="15627" width="12.5703125" style="68" customWidth="1"/>
    <col min="15628" max="15873" width="9.140625" style="68"/>
    <col min="15874" max="15874" width="40.7109375" style="68" customWidth="1"/>
    <col min="15875" max="15875" width="20.140625" style="68" customWidth="1"/>
    <col min="15876" max="15876" width="18.7109375" style="68" customWidth="1"/>
    <col min="15877" max="15877" width="26.7109375" style="68" customWidth="1"/>
    <col min="15878" max="15878" width="9.140625" style="68"/>
    <col min="15879" max="15879" width="12.28515625" style="68" bestFit="1" customWidth="1"/>
    <col min="15880" max="15882" width="9.140625" style="68"/>
    <col min="15883" max="15883" width="12.5703125" style="68" customWidth="1"/>
    <col min="15884" max="16129" width="9.140625" style="68"/>
    <col min="16130" max="16130" width="40.7109375" style="68" customWidth="1"/>
    <col min="16131" max="16131" width="20.140625" style="68" customWidth="1"/>
    <col min="16132" max="16132" width="18.7109375" style="68" customWidth="1"/>
    <col min="16133" max="16133" width="26.7109375" style="68" customWidth="1"/>
    <col min="16134" max="16134" width="9.140625" style="68"/>
    <col min="16135" max="16135" width="12.28515625" style="68" bestFit="1" customWidth="1"/>
    <col min="16136" max="16138" width="9.140625" style="68"/>
    <col min="16139" max="16139" width="12.5703125" style="68" customWidth="1"/>
    <col min="16140" max="16384" width="9.140625" style="68"/>
  </cols>
  <sheetData>
    <row r="1" spans="2:17" ht="26.25" customHeight="1" thickBot="1" x14ac:dyDescent="0.25"/>
    <row r="2" spans="2:17" ht="39" customHeight="1" thickBot="1" x14ac:dyDescent="0.25">
      <c r="B2" s="174" t="s">
        <v>165</v>
      </c>
      <c r="C2" s="174"/>
      <c r="D2" s="174"/>
      <c r="E2" s="174"/>
    </row>
    <row r="3" spans="2:17" ht="23.25" customHeight="1" thickBot="1" x14ac:dyDescent="0.3">
      <c r="B3" s="113" t="s">
        <v>76</v>
      </c>
      <c r="C3" s="120" t="s">
        <v>191</v>
      </c>
      <c r="D3" s="120" t="s">
        <v>108</v>
      </c>
      <c r="E3" s="120" t="s">
        <v>109</v>
      </c>
    </row>
    <row r="4" spans="2:17" x14ac:dyDescent="0.2">
      <c r="B4" s="115"/>
      <c r="C4" s="116"/>
      <c r="D4" s="116"/>
      <c r="E4" s="116"/>
    </row>
    <row r="5" spans="2:17" ht="25.5" x14ac:dyDescent="0.2">
      <c r="B5" s="106" t="s">
        <v>166</v>
      </c>
      <c r="C5" s="153">
        <v>13094.334521455645</v>
      </c>
      <c r="D5" s="153">
        <v>11964.254575129091</v>
      </c>
      <c r="E5" s="153">
        <v>1145.2345092753217</v>
      </c>
      <c r="H5"/>
    </row>
    <row r="6" spans="2:17" x14ac:dyDescent="0.2">
      <c r="B6" s="106"/>
      <c r="C6" s="153"/>
      <c r="D6" s="153"/>
      <c r="E6" s="153"/>
    </row>
    <row r="7" spans="2:17" x14ac:dyDescent="0.2">
      <c r="B7" s="106" t="s">
        <v>91</v>
      </c>
      <c r="C7" s="153"/>
      <c r="D7" s="153"/>
      <c r="E7" s="153"/>
    </row>
    <row r="8" spans="2:17" ht="25.5" x14ac:dyDescent="0.2">
      <c r="B8" s="111" t="s">
        <v>92</v>
      </c>
      <c r="C8" s="153">
        <v>459</v>
      </c>
      <c r="D8" s="153">
        <v>437</v>
      </c>
      <c r="E8" s="153">
        <v>22</v>
      </c>
      <c r="G8" s="76"/>
      <c r="H8" s="149"/>
      <c r="I8" s="75"/>
      <c r="K8" s="79"/>
      <c r="L8" s="75"/>
      <c r="M8" s="75"/>
      <c r="P8" s="75"/>
      <c r="Q8" s="75"/>
    </row>
    <row r="9" spans="2:17" ht="25.5" x14ac:dyDescent="0.2">
      <c r="B9" s="111" t="s">
        <v>111</v>
      </c>
      <c r="C9" s="153">
        <v>88</v>
      </c>
      <c r="D9" s="153">
        <v>88</v>
      </c>
      <c r="E9" s="153">
        <v>0</v>
      </c>
      <c r="G9" s="76"/>
      <c r="H9" s="149"/>
      <c r="I9" s="75"/>
      <c r="K9" s="79"/>
      <c r="L9" s="75"/>
      <c r="M9" s="75"/>
      <c r="P9" s="75"/>
      <c r="Q9" s="75"/>
    </row>
    <row r="10" spans="2:17" x14ac:dyDescent="0.2">
      <c r="B10" s="117" t="s">
        <v>141</v>
      </c>
      <c r="C10" s="153">
        <v>1047</v>
      </c>
      <c r="D10" s="153">
        <v>1011</v>
      </c>
      <c r="E10" s="153">
        <v>38</v>
      </c>
      <c r="G10" s="76"/>
      <c r="H10" s="149"/>
      <c r="I10" s="75"/>
      <c r="K10" s="79"/>
      <c r="L10" s="75"/>
      <c r="M10" s="75"/>
      <c r="P10" s="75"/>
      <c r="Q10" s="75"/>
    </row>
    <row r="11" spans="2:17" ht="13.5" customHeight="1" x14ac:dyDescent="0.2">
      <c r="B11" s="111" t="s">
        <v>142</v>
      </c>
      <c r="C11" s="153">
        <v>931</v>
      </c>
      <c r="D11" s="153">
        <v>842</v>
      </c>
      <c r="E11" s="153">
        <v>90</v>
      </c>
      <c r="G11" s="76"/>
      <c r="H11" s="149"/>
      <c r="I11" s="75"/>
      <c r="K11" s="79"/>
      <c r="L11" s="75"/>
      <c r="M11" s="75"/>
      <c r="P11" s="75"/>
      <c r="Q11" s="75"/>
    </row>
    <row r="12" spans="2:17" ht="15.75" customHeight="1" x14ac:dyDescent="0.2">
      <c r="B12" s="111" t="s">
        <v>143</v>
      </c>
      <c r="C12" s="153">
        <v>410</v>
      </c>
      <c r="D12" s="153">
        <v>360</v>
      </c>
      <c r="E12" s="153">
        <v>51</v>
      </c>
      <c r="G12" s="76"/>
      <c r="H12" s="149"/>
      <c r="I12" s="75"/>
      <c r="K12" s="79"/>
      <c r="L12" s="75"/>
      <c r="M12" s="75"/>
      <c r="P12" s="75"/>
      <c r="Q12" s="75"/>
    </row>
    <row r="13" spans="2:17" x14ac:dyDescent="0.2">
      <c r="B13" s="111" t="s">
        <v>144</v>
      </c>
      <c r="C13" s="153">
        <v>346</v>
      </c>
      <c r="D13" s="153">
        <v>337</v>
      </c>
      <c r="E13" s="153">
        <v>9</v>
      </c>
      <c r="G13" s="76"/>
      <c r="H13" s="149"/>
      <c r="I13" s="75"/>
      <c r="K13" s="79"/>
      <c r="L13" s="75"/>
      <c r="M13" s="75"/>
      <c r="P13" s="75"/>
      <c r="Q13" s="75"/>
    </row>
    <row r="14" spans="2:17" x14ac:dyDescent="0.2">
      <c r="B14" s="111" t="s">
        <v>145</v>
      </c>
      <c r="C14" s="153">
        <v>261</v>
      </c>
      <c r="D14" s="153">
        <v>257</v>
      </c>
      <c r="E14" s="153">
        <v>4</v>
      </c>
      <c r="G14" s="76"/>
      <c r="H14" s="149"/>
      <c r="I14" s="75"/>
      <c r="K14" s="79"/>
      <c r="L14" s="75"/>
      <c r="M14" s="75"/>
      <c r="P14" s="75"/>
      <c r="Q14" s="75"/>
    </row>
    <row r="15" spans="2:17" ht="25.5" x14ac:dyDescent="0.2">
      <c r="B15" s="109" t="s">
        <v>146</v>
      </c>
      <c r="C15" s="153">
        <v>25</v>
      </c>
      <c r="D15" s="153">
        <v>25</v>
      </c>
      <c r="E15" s="153">
        <v>0</v>
      </c>
      <c r="G15" s="76"/>
      <c r="H15"/>
      <c r="I15" s="75"/>
      <c r="K15" s="79"/>
      <c r="L15" s="75"/>
      <c r="M15" s="75"/>
      <c r="P15" s="75"/>
      <c r="Q15" s="75"/>
    </row>
    <row r="16" spans="2:17" x14ac:dyDescent="0.2">
      <c r="B16" s="109" t="s">
        <v>147</v>
      </c>
      <c r="C16" s="153">
        <v>116</v>
      </c>
      <c r="D16" s="153">
        <v>88</v>
      </c>
      <c r="E16" s="153">
        <v>28</v>
      </c>
      <c r="G16" s="76"/>
      <c r="H16" s="149"/>
      <c r="I16" s="75"/>
      <c r="K16" s="79"/>
      <c r="L16" s="75"/>
      <c r="M16" s="75"/>
      <c r="P16" s="75"/>
      <c r="Q16" s="75"/>
    </row>
    <row r="17" spans="2:17" ht="25.5" x14ac:dyDescent="0.2">
      <c r="B17" s="109" t="s">
        <v>148</v>
      </c>
      <c r="C17" s="153">
        <v>722</v>
      </c>
      <c r="D17" s="153">
        <v>665</v>
      </c>
      <c r="E17" s="153">
        <v>58</v>
      </c>
      <c r="G17" s="76"/>
      <c r="H17" s="149"/>
      <c r="I17" s="75"/>
      <c r="K17" s="79"/>
      <c r="L17" s="75"/>
      <c r="M17" s="75"/>
      <c r="P17" s="75"/>
      <c r="Q17" s="75"/>
    </row>
    <row r="18" spans="2:17" ht="25.5" x14ac:dyDescent="0.2">
      <c r="B18" s="109" t="s">
        <v>149</v>
      </c>
      <c r="C18" s="153">
        <v>2457</v>
      </c>
      <c r="D18" s="153">
        <v>2144</v>
      </c>
      <c r="E18" s="153">
        <v>315</v>
      </c>
      <c r="G18" s="76"/>
      <c r="H18" s="149"/>
      <c r="I18" s="75"/>
      <c r="K18" s="79"/>
      <c r="L18" s="75"/>
      <c r="M18" s="75"/>
      <c r="P18" s="75"/>
      <c r="Q18" s="75"/>
    </row>
    <row r="19" spans="2:17" x14ac:dyDescent="0.2">
      <c r="B19" s="109" t="s">
        <v>150</v>
      </c>
      <c r="C19" s="153">
        <v>2307</v>
      </c>
      <c r="D19" s="153">
        <v>2040</v>
      </c>
      <c r="E19" s="153">
        <v>270</v>
      </c>
      <c r="G19" s="76"/>
      <c r="H19" s="149"/>
      <c r="I19" s="75"/>
      <c r="K19" s="79"/>
      <c r="L19" s="75"/>
      <c r="M19" s="75"/>
      <c r="P19" s="75"/>
      <c r="Q19" s="75"/>
    </row>
    <row r="20" spans="2:17" x14ac:dyDescent="0.2">
      <c r="B20" s="118" t="s">
        <v>135</v>
      </c>
      <c r="C20" s="153">
        <v>19</v>
      </c>
      <c r="D20" s="153">
        <v>16</v>
      </c>
      <c r="E20" s="153">
        <v>3</v>
      </c>
      <c r="G20" s="76"/>
      <c r="H20" s="149"/>
      <c r="I20" s="75"/>
      <c r="K20" s="79"/>
      <c r="L20" s="75"/>
      <c r="M20" s="75"/>
      <c r="P20" s="75"/>
      <c r="Q20" s="75"/>
    </row>
    <row r="21" spans="2:17" ht="25.5" x14ac:dyDescent="0.2">
      <c r="B21" s="111" t="s">
        <v>112</v>
      </c>
      <c r="C21" s="153">
        <v>275</v>
      </c>
      <c r="D21" s="153">
        <v>270</v>
      </c>
      <c r="E21" s="153">
        <v>6</v>
      </c>
      <c r="G21" s="76"/>
      <c r="H21" s="149"/>
      <c r="I21" s="75"/>
      <c r="K21" s="79"/>
      <c r="L21" s="75"/>
      <c r="M21" s="75"/>
      <c r="P21" s="75"/>
      <c r="Q21" s="75"/>
    </row>
    <row r="22" spans="2:17" x14ac:dyDescent="0.2">
      <c r="B22" s="111" t="s">
        <v>113</v>
      </c>
      <c r="C22" s="153">
        <v>198</v>
      </c>
      <c r="D22" s="153">
        <v>198</v>
      </c>
      <c r="E22" s="153">
        <v>0</v>
      </c>
      <c r="G22" s="76"/>
      <c r="H22" s="149"/>
      <c r="I22" s="75"/>
      <c r="K22" s="79"/>
      <c r="L22" s="75"/>
      <c r="M22" s="75"/>
      <c r="P22" s="75"/>
      <c r="Q22" s="75"/>
    </row>
    <row r="23" spans="2:17" x14ac:dyDescent="0.2">
      <c r="B23" s="111" t="s">
        <v>114</v>
      </c>
      <c r="C23" s="153">
        <v>386</v>
      </c>
      <c r="D23" s="153">
        <v>370</v>
      </c>
      <c r="E23" s="153">
        <v>17</v>
      </c>
      <c r="G23" s="76"/>
      <c r="H23" s="149"/>
      <c r="I23" s="75"/>
      <c r="K23" s="79"/>
      <c r="L23" s="75"/>
      <c r="M23" s="75"/>
      <c r="P23" s="75"/>
      <c r="Q23" s="75"/>
    </row>
    <row r="24" spans="2:17" x14ac:dyDescent="0.2">
      <c r="B24" s="111" t="s">
        <v>115</v>
      </c>
      <c r="C24" s="153">
        <v>8</v>
      </c>
      <c r="D24" s="153">
        <v>8</v>
      </c>
      <c r="E24" s="153">
        <v>0</v>
      </c>
      <c r="H24"/>
    </row>
    <row r="25" spans="2:17" x14ac:dyDescent="0.2">
      <c r="B25" s="111" t="s">
        <v>116</v>
      </c>
      <c r="C25" s="153">
        <v>84</v>
      </c>
      <c r="D25" s="153">
        <v>77</v>
      </c>
      <c r="E25" s="153">
        <v>7</v>
      </c>
      <c r="H25"/>
    </row>
    <row r="26" spans="2:17" x14ac:dyDescent="0.2">
      <c r="B26" s="111" t="s">
        <v>117</v>
      </c>
      <c r="C26" s="153">
        <v>215</v>
      </c>
      <c r="D26" s="153">
        <v>215</v>
      </c>
      <c r="E26" s="153">
        <v>0</v>
      </c>
      <c r="H26"/>
    </row>
    <row r="27" spans="2:17" x14ac:dyDescent="0.2">
      <c r="B27" s="111" t="s">
        <v>79</v>
      </c>
      <c r="C27" s="153">
        <v>527</v>
      </c>
      <c r="D27" s="153">
        <v>525</v>
      </c>
      <c r="E27" s="153">
        <v>2</v>
      </c>
      <c r="H27"/>
    </row>
    <row r="28" spans="2:17" x14ac:dyDescent="0.2">
      <c r="B28" s="111" t="s">
        <v>118</v>
      </c>
      <c r="C28" s="153">
        <v>210</v>
      </c>
      <c r="D28" s="153">
        <v>166</v>
      </c>
      <c r="E28" s="153">
        <v>44</v>
      </c>
      <c r="H28"/>
    </row>
    <row r="29" spans="2:17" x14ac:dyDescent="0.2">
      <c r="B29" s="111" t="s">
        <v>119</v>
      </c>
      <c r="C29" s="153">
        <v>777</v>
      </c>
      <c r="D29" s="153">
        <v>699</v>
      </c>
      <c r="E29" s="153">
        <v>79</v>
      </c>
      <c r="H29"/>
    </row>
    <row r="30" spans="2:17" ht="26.25" thickBot="1" x14ac:dyDescent="0.25">
      <c r="B30" s="119" t="s">
        <v>120</v>
      </c>
      <c r="C30" s="153">
        <v>1227</v>
      </c>
      <c r="D30" s="153">
        <v>1127</v>
      </c>
      <c r="E30" s="153">
        <v>102</v>
      </c>
      <c r="H30"/>
    </row>
    <row r="31" spans="2:17" ht="54" customHeight="1" x14ac:dyDescent="0.2">
      <c r="B31" s="185" t="s">
        <v>190</v>
      </c>
      <c r="C31" s="194"/>
      <c r="D31" s="194"/>
      <c r="E31" s="194"/>
    </row>
    <row r="33" spans="2:2" ht="15.75" customHeight="1" x14ac:dyDescent="0.2">
      <c r="B33" s="157" t="s">
        <v>164</v>
      </c>
    </row>
  </sheetData>
  <mergeCells count="2">
    <mergeCell ref="B2:E2"/>
    <mergeCell ref="B31:E31"/>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60"/>
  <sheetViews>
    <sheetView zoomScale="70" zoomScaleNormal="70" workbookViewId="0"/>
  </sheetViews>
  <sheetFormatPr defaultRowHeight="12.75" x14ac:dyDescent="0.2"/>
  <cols>
    <col min="1" max="1" width="6.140625" customWidth="1"/>
    <col min="2" max="2" width="36" style="23" customWidth="1"/>
    <col min="3" max="3" width="19.85546875" style="44" customWidth="1"/>
    <col min="4" max="4" width="23.5703125" style="24" customWidth="1"/>
    <col min="5" max="5" width="21" style="23" customWidth="1"/>
    <col min="6" max="6" width="22.28515625" hidden="1" customWidth="1"/>
    <col min="7" max="9" width="16.42578125" style="1" hidden="1" customWidth="1"/>
    <col min="10" max="10" width="0" hidden="1" customWidth="1"/>
    <col min="12" max="13" width="9.140625" style="39"/>
  </cols>
  <sheetData>
    <row r="1" spans="2:13" ht="26.25" customHeight="1" thickBot="1" x14ac:dyDescent="0.25"/>
    <row r="2" spans="2:13" ht="39.75" customHeight="1" thickBot="1" x14ac:dyDescent="0.25">
      <c r="B2" s="165" t="s">
        <v>157</v>
      </c>
      <c r="C2" s="165"/>
      <c r="D2" s="165"/>
      <c r="E2" s="165"/>
      <c r="F2" s="2" t="s">
        <v>0</v>
      </c>
      <c r="G2" s="3" t="s">
        <v>3</v>
      </c>
    </row>
    <row r="3" spans="2:13" ht="32.25" customHeight="1" thickBot="1" x14ac:dyDescent="0.3">
      <c r="B3" s="89" t="s">
        <v>4</v>
      </c>
      <c r="C3" s="90" t="s">
        <v>104</v>
      </c>
      <c r="D3" s="90" t="s">
        <v>105</v>
      </c>
      <c r="E3" s="90" t="s">
        <v>106</v>
      </c>
      <c r="F3" s="4" t="s">
        <v>1</v>
      </c>
      <c r="G3" s="5" t="s">
        <v>5</v>
      </c>
    </row>
    <row r="4" spans="2:13" x14ac:dyDescent="0.2">
      <c r="B4" s="85"/>
      <c r="C4" s="86"/>
      <c r="D4" s="86"/>
      <c r="E4" s="87"/>
      <c r="F4" s="2" t="s">
        <v>2</v>
      </c>
      <c r="G4" s="7" t="s">
        <v>6</v>
      </c>
    </row>
    <row r="5" spans="2:13" x14ac:dyDescent="0.2">
      <c r="B5" s="85" t="s">
        <v>178</v>
      </c>
      <c r="C5" s="150">
        <v>75331.088516669071</v>
      </c>
      <c r="D5" s="150">
        <v>65814.704183199967</v>
      </c>
      <c r="E5" s="150">
        <v>9603.5918203826077</v>
      </c>
      <c r="F5" s="8" t="s">
        <v>7</v>
      </c>
      <c r="G5" s="9">
        <v>0</v>
      </c>
      <c r="H5" s="9">
        <v>0</v>
      </c>
      <c r="I5" s="9">
        <v>0</v>
      </c>
    </row>
    <row r="6" spans="2:13" x14ac:dyDescent="0.2">
      <c r="B6" s="85"/>
      <c r="C6" s="88"/>
      <c r="D6" s="88"/>
      <c r="E6" s="88"/>
      <c r="I6" s="10"/>
    </row>
    <row r="7" spans="2:13" x14ac:dyDescent="0.2">
      <c r="B7" s="85" t="s">
        <v>8</v>
      </c>
      <c r="C7" s="88"/>
      <c r="D7" s="88"/>
      <c r="E7" s="88"/>
    </row>
    <row r="8" spans="2:13" x14ac:dyDescent="0.2">
      <c r="B8" s="156" t="s">
        <v>9</v>
      </c>
      <c r="C8" s="88">
        <v>9780</v>
      </c>
      <c r="D8" s="88">
        <v>6237</v>
      </c>
      <c r="E8" s="88">
        <v>3554</v>
      </c>
      <c r="F8" s="88" t="e">
        <v>#REF!</v>
      </c>
      <c r="G8" s="88" t="e">
        <v>#REF!</v>
      </c>
      <c r="H8" s="88" t="e">
        <v>#REF!</v>
      </c>
      <c r="I8" s="88" t="e">
        <v>#REF!</v>
      </c>
      <c r="J8" s="88" t="e">
        <v>#REF!</v>
      </c>
    </row>
    <row r="9" spans="2:13" x14ac:dyDescent="0.2">
      <c r="B9" s="156" t="s">
        <v>10</v>
      </c>
      <c r="C9" s="88">
        <v>63052</v>
      </c>
      <c r="D9" s="88">
        <v>58914</v>
      </c>
      <c r="E9" s="88">
        <v>4214</v>
      </c>
      <c r="F9" s="8" t="s">
        <v>11</v>
      </c>
    </row>
    <row r="10" spans="2:13" x14ac:dyDescent="0.2">
      <c r="B10" s="95" t="s">
        <v>129</v>
      </c>
      <c r="C10" s="88">
        <v>24</v>
      </c>
      <c r="D10" s="88">
        <v>24</v>
      </c>
      <c r="E10" s="88">
        <v>0</v>
      </c>
      <c r="F10" s="8"/>
    </row>
    <row r="11" spans="2:13" x14ac:dyDescent="0.2">
      <c r="B11" s="95" t="s">
        <v>130</v>
      </c>
      <c r="C11" s="88">
        <v>210</v>
      </c>
      <c r="D11" s="88">
        <v>187</v>
      </c>
      <c r="E11" s="88">
        <v>24</v>
      </c>
      <c r="F11" s="8"/>
    </row>
    <row r="12" spans="2:13" x14ac:dyDescent="0.2">
      <c r="B12" s="95" t="s">
        <v>131</v>
      </c>
      <c r="C12" s="88">
        <v>9</v>
      </c>
      <c r="D12" s="88">
        <v>9</v>
      </c>
      <c r="E12" s="88">
        <v>0</v>
      </c>
      <c r="F12" s="8"/>
    </row>
    <row r="13" spans="2:13" x14ac:dyDescent="0.2">
      <c r="B13" s="156" t="s">
        <v>12</v>
      </c>
      <c r="C13" s="88">
        <v>2257</v>
      </c>
      <c r="D13" s="88">
        <v>444</v>
      </c>
      <c r="E13" s="88">
        <v>1812</v>
      </c>
      <c r="F13" s="8" t="s">
        <v>13</v>
      </c>
      <c r="L13" s="40"/>
      <c r="M13" s="40"/>
    </row>
    <row r="14" spans="2:13" x14ac:dyDescent="0.2">
      <c r="B14" s="85"/>
      <c r="C14" s="88"/>
      <c r="D14" s="88"/>
      <c r="E14" s="88"/>
      <c r="F14" s="8"/>
      <c r="G14" s="12" t="e">
        <f xml:space="preserve"> SUM(C8:C13,#REF!)</f>
        <v>#REF!</v>
      </c>
      <c r="H14" s="12" t="e">
        <f xml:space="preserve"> SUM(D8:D13,#REF!)</f>
        <v>#REF!</v>
      </c>
      <c r="I14" s="12" t="e">
        <f xml:space="preserve"> SUM(E8:E13,#REF!)</f>
        <v>#REF!</v>
      </c>
      <c r="L14" s="40"/>
      <c r="M14" s="40"/>
    </row>
    <row r="15" spans="2:13" x14ac:dyDescent="0.2">
      <c r="B15" s="85" t="s">
        <v>14</v>
      </c>
      <c r="C15" s="88"/>
      <c r="D15" s="88"/>
      <c r="E15" s="88"/>
      <c r="F15" s="8"/>
      <c r="G15" s="9" t="e">
        <f>C5-G14</f>
        <v>#REF!</v>
      </c>
      <c r="H15" s="9" t="e">
        <f>D5-H14</f>
        <v>#REF!</v>
      </c>
      <c r="I15" s="9" t="e">
        <f>E5-I14</f>
        <v>#REF!</v>
      </c>
    </row>
    <row r="16" spans="2:13" x14ac:dyDescent="0.2">
      <c r="B16" s="156" t="s">
        <v>15</v>
      </c>
      <c r="C16" s="88">
        <v>67991</v>
      </c>
      <c r="D16" s="88">
        <v>61459</v>
      </c>
      <c r="E16" s="88">
        <v>6614</v>
      </c>
      <c r="F16" s="8" t="s">
        <v>16</v>
      </c>
      <c r="G16" s="9"/>
    </row>
    <row r="17" spans="2:14" x14ac:dyDescent="0.2">
      <c r="B17" s="156" t="s">
        <v>17</v>
      </c>
      <c r="C17" s="88">
        <v>4899</v>
      </c>
      <c r="D17" s="88">
        <v>3736</v>
      </c>
      <c r="E17" s="88">
        <v>1170</v>
      </c>
      <c r="F17" s="8" t="s">
        <v>18</v>
      </c>
    </row>
    <row r="18" spans="2:14" x14ac:dyDescent="0.2">
      <c r="B18" s="156" t="s">
        <v>12</v>
      </c>
      <c r="C18" s="88">
        <v>2441</v>
      </c>
      <c r="D18" s="88">
        <v>620</v>
      </c>
      <c r="E18" s="88">
        <v>1820</v>
      </c>
      <c r="F18" s="8" t="s">
        <v>19</v>
      </c>
      <c r="L18" s="40"/>
      <c r="M18" s="40"/>
    </row>
    <row r="19" spans="2:14" x14ac:dyDescent="0.2">
      <c r="B19" s="85"/>
      <c r="C19" s="88"/>
      <c r="D19" s="88"/>
      <c r="E19" s="88"/>
      <c r="F19" s="8"/>
      <c r="G19" s="11">
        <f>SUM(C16:C18)</f>
        <v>75331</v>
      </c>
      <c r="H19" s="11">
        <f>SUM(D16:D18)</f>
        <v>65815</v>
      </c>
      <c r="I19" s="11">
        <f>SUM(E16:E18)</f>
        <v>9604</v>
      </c>
      <c r="L19" s="40"/>
      <c r="M19" s="40"/>
    </row>
    <row r="20" spans="2:14" x14ac:dyDescent="0.2">
      <c r="B20" s="85" t="s">
        <v>20</v>
      </c>
      <c r="C20" s="88"/>
      <c r="D20" s="88"/>
      <c r="E20" s="88"/>
      <c r="F20" s="8"/>
      <c r="G20" s="9">
        <f>G19-C$5</f>
        <v>-8.8516669071395881E-2</v>
      </c>
      <c r="H20" s="9">
        <f>H19-D$5</f>
        <v>0.29581680003320798</v>
      </c>
      <c r="I20" s="9">
        <f>I19-E$5</f>
        <v>0.40817961739230668</v>
      </c>
    </row>
    <row r="21" spans="2:14" x14ac:dyDescent="0.2">
      <c r="B21" s="156" t="s">
        <v>21</v>
      </c>
      <c r="C21" s="88">
        <v>33512</v>
      </c>
      <c r="D21" s="88">
        <v>31292</v>
      </c>
      <c r="E21" s="88">
        <v>2249</v>
      </c>
      <c r="F21" s="8" t="s">
        <v>22</v>
      </c>
      <c r="G21" s="9"/>
    </row>
    <row r="22" spans="2:14" x14ac:dyDescent="0.2">
      <c r="B22" s="156" t="s">
        <v>23</v>
      </c>
      <c r="C22" s="88">
        <v>3728</v>
      </c>
      <c r="D22" s="88">
        <v>2913</v>
      </c>
      <c r="E22" s="88">
        <v>819</v>
      </c>
      <c r="F22" s="8" t="s">
        <v>24</v>
      </c>
    </row>
    <row r="23" spans="2:14" x14ac:dyDescent="0.2">
      <c r="B23" s="156" t="s">
        <v>25</v>
      </c>
      <c r="C23" s="88">
        <v>31597</v>
      </c>
      <c r="D23" s="88">
        <v>27526</v>
      </c>
      <c r="E23" s="88">
        <v>4120</v>
      </c>
      <c r="F23" s="8" t="s">
        <v>26</v>
      </c>
    </row>
    <row r="24" spans="2:14" x14ac:dyDescent="0.2">
      <c r="B24" s="156" t="s">
        <v>27</v>
      </c>
      <c r="C24" s="88">
        <v>278</v>
      </c>
      <c r="D24" s="88">
        <v>259</v>
      </c>
      <c r="E24" s="88">
        <v>20</v>
      </c>
      <c r="F24" s="8" t="s">
        <v>28</v>
      </c>
    </row>
    <row r="25" spans="2:14" x14ac:dyDescent="0.2">
      <c r="B25" s="156" t="s">
        <v>29</v>
      </c>
      <c r="C25" s="88">
        <v>900</v>
      </c>
      <c r="D25" s="88">
        <v>770</v>
      </c>
      <c r="E25" s="88">
        <v>131</v>
      </c>
      <c r="F25" s="8" t="s">
        <v>30</v>
      </c>
    </row>
    <row r="26" spans="2:14" x14ac:dyDescent="0.2">
      <c r="B26" s="156" t="s">
        <v>31</v>
      </c>
      <c r="C26" s="88">
        <v>304</v>
      </c>
      <c r="D26" s="88">
        <v>215</v>
      </c>
      <c r="E26" s="88">
        <v>89</v>
      </c>
      <c r="F26" s="8" t="s">
        <v>32</v>
      </c>
    </row>
    <row r="27" spans="2:14" x14ac:dyDescent="0.2">
      <c r="B27" s="156" t="s">
        <v>153</v>
      </c>
      <c r="C27" s="88">
        <v>2337</v>
      </c>
      <c r="D27" s="88">
        <v>1992</v>
      </c>
      <c r="E27" s="88">
        <v>349</v>
      </c>
      <c r="F27" s="8" t="s">
        <v>33</v>
      </c>
    </row>
    <row r="28" spans="2:14" x14ac:dyDescent="0.2">
      <c r="B28" s="156" t="s">
        <v>12</v>
      </c>
      <c r="C28" s="88">
        <v>2675</v>
      </c>
      <c r="D28" s="88">
        <v>847</v>
      </c>
      <c r="E28" s="88">
        <v>1828</v>
      </c>
      <c r="F28" s="8" t="s">
        <v>34</v>
      </c>
      <c r="L28" s="40"/>
      <c r="M28" s="40"/>
    </row>
    <row r="29" spans="2:14" x14ac:dyDescent="0.2">
      <c r="B29" s="85"/>
      <c r="C29" s="88"/>
      <c r="D29" s="88"/>
      <c r="E29" s="88"/>
      <c r="F29" s="8"/>
      <c r="G29" s="11">
        <f>SUM(C21:C28)</f>
        <v>75331</v>
      </c>
      <c r="H29" s="11">
        <f>SUM(D21:D28)</f>
        <v>65814</v>
      </c>
      <c r="I29" s="11">
        <f>SUM(E21:E28)</f>
        <v>9605</v>
      </c>
      <c r="L29" s="40"/>
      <c r="M29" s="40"/>
    </row>
    <row r="30" spans="2:14" x14ac:dyDescent="0.2">
      <c r="B30" s="85" t="s">
        <v>35</v>
      </c>
      <c r="C30" s="88"/>
      <c r="D30" s="88"/>
      <c r="E30" s="88"/>
      <c r="F30" s="8"/>
      <c r="G30" s="9">
        <f>G29-C$5</f>
        <v>-8.8516669071395881E-2</v>
      </c>
      <c r="H30" s="9">
        <f>H29-D$5</f>
        <v>-0.70418319996679202</v>
      </c>
      <c r="I30" s="9">
        <f>I29-E$5</f>
        <v>1.4081796173923067</v>
      </c>
    </row>
    <row r="31" spans="2:14" x14ac:dyDescent="0.2">
      <c r="B31" s="156" t="s">
        <v>156</v>
      </c>
      <c r="C31" s="88">
        <v>544</v>
      </c>
      <c r="D31" s="88">
        <v>353</v>
      </c>
      <c r="E31" s="88">
        <v>193</v>
      </c>
      <c r="F31" s="8" t="s">
        <v>36</v>
      </c>
      <c r="G31" s="13"/>
      <c r="N31" s="53"/>
    </row>
    <row r="32" spans="2:14" x14ac:dyDescent="0.2">
      <c r="B32" s="156" t="s">
        <v>155</v>
      </c>
      <c r="C32" s="88">
        <v>2848</v>
      </c>
      <c r="D32" s="88">
        <v>1594</v>
      </c>
      <c r="E32" s="88">
        <v>1256</v>
      </c>
      <c r="F32" s="8" t="s">
        <v>36</v>
      </c>
      <c r="G32" s="13"/>
      <c r="N32" s="53"/>
    </row>
    <row r="33" spans="2:13" x14ac:dyDescent="0.2">
      <c r="B33" s="156" t="s">
        <v>37</v>
      </c>
      <c r="C33" s="88">
        <v>20079</v>
      </c>
      <c r="D33" s="88">
        <v>15342</v>
      </c>
      <c r="E33" s="88">
        <v>4759</v>
      </c>
      <c r="F33" s="8" t="s">
        <v>38</v>
      </c>
    </row>
    <row r="34" spans="2:13" x14ac:dyDescent="0.2">
      <c r="B34" s="156" t="s">
        <v>39</v>
      </c>
      <c r="C34" s="88">
        <v>35561</v>
      </c>
      <c r="D34" s="88">
        <v>34282</v>
      </c>
      <c r="E34" s="88">
        <v>1325</v>
      </c>
      <c r="F34" s="8" t="s">
        <v>40</v>
      </c>
    </row>
    <row r="35" spans="2:13" x14ac:dyDescent="0.2">
      <c r="B35" s="156" t="s">
        <v>41</v>
      </c>
      <c r="C35" s="88">
        <v>14047</v>
      </c>
      <c r="D35" s="88">
        <v>13805</v>
      </c>
      <c r="E35" s="88">
        <v>259</v>
      </c>
      <c r="F35" s="8" t="s">
        <v>42</v>
      </c>
    </row>
    <row r="36" spans="2:13" x14ac:dyDescent="0.2">
      <c r="B36" s="156" t="s">
        <v>12</v>
      </c>
      <c r="C36" s="88">
        <v>2252</v>
      </c>
      <c r="D36" s="88">
        <v>439</v>
      </c>
      <c r="E36" s="88">
        <v>1812</v>
      </c>
      <c r="F36" s="8" t="s">
        <v>43</v>
      </c>
      <c r="L36" s="40"/>
      <c r="M36" s="40"/>
    </row>
    <row r="37" spans="2:13" x14ac:dyDescent="0.2">
      <c r="B37" s="85"/>
      <c r="C37" s="88"/>
      <c r="D37" s="88"/>
      <c r="E37" s="88"/>
      <c r="F37" s="8"/>
      <c r="G37" s="11">
        <f>SUM(C31:C36)</f>
        <v>75331</v>
      </c>
      <c r="H37" s="11">
        <f>SUM(D31:D36)</f>
        <v>65815</v>
      </c>
      <c r="I37" s="11">
        <f>SUM(E31:E36)</f>
        <v>9604</v>
      </c>
      <c r="L37" s="40"/>
      <c r="M37" s="40"/>
    </row>
    <row r="38" spans="2:13" x14ac:dyDescent="0.2">
      <c r="B38" s="135" t="s">
        <v>171</v>
      </c>
      <c r="C38" s="88"/>
      <c r="D38" s="88"/>
      <c r="E38" s="88"/>
      <c r="F38" s="8"/>
      <c r="G38" s="9">
        <f>G37-C$5</f>
        <v>-8.8516669071395881E-2</v>
      </c>
      <c r="H38" s="9">
        <f>H37-D$5</f>
        <v>0.29581680003320798</v>
      </c>
      <c r="I38" s="9">
        <f>I37-E$5</f>
        <v>0.40817961739230668</v>
      </c>
    </row>
    <row r="39" spans="2:13" x14ac:dyDescent="0.2">
      <c r="B39" s="95" t="s">
        <v>172</v>
      </c>
      <c r="C39" s="88">
        <v>72797</v>
      </c>
      <c r="D39" s="88">
        <v>65247</v>
      </c>
      <c r="E39" s="88">
        <v>7638</v>
      </c>
      <c r="F39" s="8" t="s">
        <v>44</v>
      </c>
      <c r="G39" s="9"/>
    </row>
    <row r="40" spans="2:13" x14ac:dyDescent="0.2">
      <c r="B40" s="95" t="s">
        <v>173</v>
      </c>
      <c r="C40" s="88">
        <v>294</v>
      </c>
      <c r="D40" s="88">
        <v>144</v>
      </c>
      <c r="E40" s="88">
        <v>151</v>
      </c>
      <c r="F40" s="8" t="s">
        <v>45</v>
      </c>
    </row>
    <row r="41" spans="2:13" x14ac:dyDescent="0.2">
      <c r="B41" s="95" t="s">
        <v>174</v>
      </c>
      <c r="C41" s="88">
        <v>0</v>
      </c>
      <c r="D41" s="88">
        <v>0</v>
      </c>
      <c r="E41" s="88">
        <v>0</v>
      </c>
      <c r="F41" s="8" t="s">
        <v>46</v>
      </c>
    </row>
    <row r="42" spans="2:13" x14ac:dyDescent="0.2">
      <c r="B42" s="95" t="s">
        <v>175</v>
      </c>
      <c r="C42" s="88">
        <v>0</v>
      </c>
      <c r="D42" s="88">
        <v>0</v>
      </c>
      <c r="E42" s="88">
        <v>0</v>
      </c>
      <c r="F42" s="8" t="s">
        <v>47</v>
      </c>
    </row>
    <row r="43" spans="2:13" x14ac:dyDescent="0.2">
      <c r="B43" s="95" t="s">
        <v>176</v>
      </c>
      <c r="C43" s="88">
        <v>0</v>
      </c>
      <c r="D43" s="88">
        <v>0</v>
      </c>
      <c r="E43" s="88">
        <v>0</v>
      </c>
      <c r="F43" s="8" t="s">
        <v>48</v>
      </c>
    </row>
    <row r="44" spans="2:13" x14ac:dyDescent="0.2">
      <c r="B44" s="95" t="s">
        <v>12</v>
      </c>
      <c r="C44" s="88">
        <v>2240</v>
      </c>
      <c r="D44" s="88">
        <v>424</v>
      </c>
      <c r="E44" s="88">
        <v>1815</v>
      </c>
      <c r="F44" s="8" t="s">
        <v>49</v>
      </c>
      <c r="L44" s="40"/>
      <c r="M44" s="40"/>
    </row>
    <row r="45" spans="2:13" x14ac:dyDescent="0.2">
      <c r="B45" s="95"/>
      <c r="C45" s="88"/>
      <c r="D45" s="88"/>
      <c r="E45" s="88"/>
      <c r="F45" s="8"/>
      <c r="G45" s="11" t="e">
        <f>SUM(#REF!)</f>
        <v>#REF!</v>
      </c>
      <c r="H45" s="11" t="e">
        <f>SUM(#REF!)</f>
        <v>#REF!</v>
      </c>
      <c r="I45" s="11" t="e">
        <f>SUM(#REF!)</f>
        <v>#REF!</v>
      </c>
      <c r="L45" s="40"/>
      <c r="M45" s="40"/>
    </row>
    <row r="46" spans="2:13" x14ac:dyDescent="0.2">
      <c r="B46" s="135" t="s">
        <v>177</v>
      </c>
      <c r="C46" s="88"/>
      <c r="D46" s="88"/>
      <c r="E46" s="88"/>
      <c r="F46" s="8"/>
      <c r="G46" s="9" t="e">
        <f>G45-#REF!</f>
        <v>#REF!</v>
      </c>
      <c r="H46" s="9" t="e">
        <f>H45-#REF!</f>
        <v>#REF!</v>
      </c>
      <c r="I46" s="9" t="e">
        <f>I45-#REF!</f>
        <v>#REF!</v>
      </c>
    </row>
    <row r="47" spans="2:13" x14ac:dyDescent="0.2">
      <c r="B47" s="156" t="s">
        <v>50</v>
      </c>
      <c r="C47" s="88">
        <v>59888</v>
      </c>
      <c r="D47" s="88">
        <v>54477</v>
      </c>
      <c r="E47" s="88">
        <v>5477</v>
      </c>
      <c r="F47" s="8" t="s">
        <v>52</v>
      </c>
    </row>
    <row r="48" spans="2:13" x14ac:dyDescent="0.2">
      <c r="B48" s="156" t="s">
        <v>51</v>
      </c>
      <c r="C48" s="88">
        <v>11773</v>
      </c>
      <c r="D48" s="88">
        <v>9571</v>
      </c>
      <c r="E48" s="88">
        <v>2221</v>
      </c>
      <c r="F48" s="8" t="s">
        <v>53</v>
      </c>
    </row>
    <row r="49" spans="2:17" ht="13.5" thickBot="1" x14ac:dyDescent="0.25">
      <c r="B49" s="160" t="s">
        <v>12</v>
      </c>
      <c r="C49" s="88">
        <v>3670</v>
      </c>
      <c r="D49" s="88">
        <v>1766</v>
      </c>
      <c r="E49" s="88">
        <v>1906</v>
      </c>
      <c r="F49" s="8" t="s">
        <v>54</v>
      </c>
      <c r="L49" s="40"/>
      <c r="M49" s="40"/>
    </row>
    <row r="50" spans="2:17" ht="132.75" customHeight="1" x14ac:dyDescent="0.2">
      <c r="B50" s="171" t="s">
        <v>168</v>
      </c>
      <c r="C50" s="172"/>
      <c r="D50" s="172"/>
      <c r="E50" s="172"/>
      <c r="F50" s="11">
        <f>SUM(D47:D49)</f>
        <v>65814</v>
      </c>
      <c r="G50" s="11">
        <f>SUM(E47:E49)</f>
        <v>9604</v>
      </c>
      <c r="H50"/>
      <c r="I50"/>
      <c r="J50" s="40"/>
      <c r="K50" s="40"/>
      <c r="L50"/>
      <c r="M50"/>
      <c r="N50" s="166"/>
      <c r="O50" s="167"/>
      <c r="P50" s="167"/>
      <c r="Q50" s="167"/>
    </row>
    <row r="51" spans="2:17" x14ac:dyDescent="0.2">
      <c r="F51" s="9" t="e">
        <f>F50-#REF!</f>
        <v>#REF!</v>
      </c>
      <c r="G51" s="9" t="e">
        <f>G50-#REF!</f>
        <v>#REF!</v>
      </c>
      <c r="H51"/>
      <c r="I51"/>
      <c r="J51" s="39"/>
      <c r="K51" s="39"/>
      <c r="L51"/>
      <c r="M51"/>
      <c r="N51" s="168"/>
      <c r="O51" s="168"/>
      <c r="P51" s="168"/>
      <c r="Q51" s="168"/>
    </row>
    <row r="52" spans="2:17" s="1" customFormat="1" x14ac:dyDescent="0.2">
      <c r="B52" s="157" t="s">
        <v>164</v>
      </c>
      <c r="J52" s="18"/>
      <c r="K52" s="18"/>
      <c r="L52" s="42"/>
      <c r="M52" s="42"/>
      <c r="N52" s="169"/>
      <c r="O52" s="170"/>
      <c r="P52" s="170"/>
      <c r="Q52" s="170"/>
    </row>
    <row r="53" spans="2:17" s="1" customFormat="1" x14ac:dyDescent="0.2">
      <c r="B53" s="25"/>
      <c r="C53" s="43"/>
      <c r="D53" s="26"/>
      <c r="E53" s="25"/>
      <c r="J53" s="18"/>
      <c r="K53" s="18"/>
      <c r="L53" s="42"/>
      <c r="M53" s="42"/>
      <c r="N53" s="18"/>
      <c r="O53" s="18"/>
      <c r="P53" s="18"/>
      <c r="Q53" s="18"/>
    </row>
    <row r="54" spans="2:17" s="1" customFormat="1" x14ac:dyDescent="0.2">
      <c r="B54" s="25"/>
      <c r="C54" s="43"/>
      <c r="D54" s="26"/>
      <c r="E54" s="25"/>
      <c r="L54" s="41"/>
      <c r="M54" s="41"/>
    </row>
    <row r="55" spans="2:17" s="1" customFormat="1" x14ac:dyDescent="0.2">
      <c r="B55" s="25"/>
      <c r="C55" s="43"/>
      <c r="D55" s="26"/>
      <c r="E55" s="25"/>
      <c r="L55" s="41"/>
      <c r="M55" s="41"/>
    </row>
    <row r="56" spans="2:17" s="1" customFormat="1" x14ac:dyDescent="0.2">
      <c r="B56" s="25"/>
      <c r="C56" s="43"/>
      <c r="D56" s="26"/>
      <c r="E56" s="25"/>
      <c r="L56" s="41"/>
      <c r="M56" s="41"/>
    </row>
    <row r="57" spans="2:17" s="1" customFormat="1" x14ac:dyDescent="0.2">
      <c r="B57" s="25"/>
      <c r="C57" s="43"/>
      <c r="D57" s="26"/>
      <c r="E57" s="25"/>
      <c r="H57" s="15"/>
      <c r="I57" s="15"/>
      <c r="J57" s="15"/>
      <c r="L57" s="41"/>
      <c r="M57" s="41"/>
    </row>
    <row r="58" spans="2:17" s="1" customFormat="1" x14ac:dyDescent="0.2">
      <c r="B58" s="25"/>
      <c r="C58" s="43"/>
      <c r="D58" s="26"/>
      <c r="E58" s="25"/>
      <c r="F58" s="38">
        <v>0.51300000000000001</v>
      </c>
      <c r="G58" s="38">
        <v>0.51300000000000001</v>
      </c>
      <c r="H58" s="38">
        <v>0.51300000000000001</v>
      </c>
      <c r="I58" s="38">
        <v>0.51300000000000001</v>
      </c>
      <c r="J58" s="38">
        <v>0.51300000000000001</v>
      </c>
      <c r="L58" s="41"/>
      <c r="M58" s="41"/>
    </row>
    <row r="59" spans="2:17" s="1" customFormat="1" x14ac:dyDescent="0.2">
      <c r="B59" s="25"/>
      <c r="C59" s="43"/>
      <c r="D59" s="26"/>
      <c r="E59" s="25"/>
      <c r="G59" s="16"/>
      <c r="H59" s="17"/>
      <c r="I59" s="17"/>
      <c r="L59" s="45"/>
      <c r="M59" s="45"/>
    </row>
    <row r="60" spans="2:17" s="1" customFormat="1" x14ac:dyDescent="0.2">
      <c r="B60" s="25"/>
      <c r="C60" s="43"/>
      <c r="D60" s="26"/>
      <c r="E60" s="25"/>
      <c r="G60" s="16"/>
      <c r="H60" s="17"/>
      <c r="I60" s="17"/>
      <c r="L60" s="45"/>
      <c r="M60" s="45"/>
    </row>
    <row r="61" spans="2:17" s="1" customFormat="1" x14ac:dyDescent="0.2">
      <c r="B61" s="25"/>
      <c r="C61" s="43"/>
      <c r="D61" s="26"/>
      <c r="E61" s="25"/>
      <c r="G61" s="16"/>
      <c r="H61" s="17"/>
      <c r="I61" s="17"/>
      <c r="L61" s="45"/>
      <c r="M61" s="45"/>
    </row>
    <row r="62" spans="2:17" s="1" customFormat="1" x14ac:dyDescent="0.2">
      <c r="B62" s="25"/>
      <c r="C62" s="43"/>
      <c r="D62" s="26"/>
      <c r="E62" s="25"/>
      <c r="G62" s="16"/>
      <c r="H62" s="17"/>
      <c r="I62" s="17"/>
      <c r="L62" s="45"/>
      <c r="M62" s="45"/>
    </row>
    <row r="63" spans="2:17" s="1" customFormat="1" x14ac:dyDescent="0.2">
      <c r="B63" s="25"/>
      <c r="C63" s="43"/>
      <c r="D63" s="26"/>
      <c r="E63" s="25"/>
      <c r="L63" s="41"/>
      <c r="M63" s="41"/>
    </row>
    <row r="64" spans="2:17" s="1" customFormat="1" x14ac:dyDescent="0.2">
      <c r="B64" s="25"/>
      <c r="C64" s="43"/>
      <c r="D64" s="26"/>
      <c r="E64" s="25"/>
      <c r="G64" s="16"/>
      <c r="H64" s="17"/>
      <c r="I64" s="17"/>
      <c r="L64" s="41"/>
      <c r="M64" s="41"/>
    </row>
    <row r="65" spans="2:14" s="1" customFormat="1" x14ac:dyDescent="0.2">
      <c r="B65" s="25"/>
      <c r="C65" s="43"/>
      <c r="D65" s="26"/>
      <c r="E65" s="25"/>
      <c r="L65" s="41"/>
      <c r="M65" s="41"/>
    </row>
    <row r="66" spans="2:14" s="1" customFormat="1" x14ac:dyDescent="0.2">
      <c r="B66" s="25"/>
      <c r="C66" s="43"/>
      <c r="D66" s="26"/>
      <c r="E66" s="25"/>
      <c r="L66" s="45"/>
      <c r="M66" s="45"/>
    </row>
    <row r="67" spans="2:14" s="1" customFormat="1" x14ac:dyDescent="0.2">
      <c r="B67" s="25"/>
      <c r="C67" s="43"/>
      <c r="D67" s="26"/>
      <c r="E67" s="25"/>
      <c r="L67" s="41"/>
      <c r="M67" s="41"/>
    </row>
    <row r="68" spans="2:14" s="1" customFormat="1" x14ac:dyDescent="0.2">
      <c r="B68" s="25"/>
      <c r="C68" s="43"/>
      <c r="D68" s="26"/>
      <c r="E68" s="25"/>
      <c r="L68" s="41"/>
      <c r="M68" s="41"/>
    </row>
    <row r="69" spans="2:14" s="1" customFormat="1" x14ac:dyDescent="0.2">
      <c r="B69" s="25"/>
      <c r="C69" s="43"/>
      <c r="D69" s="26"/>
      <c r="E69" s="25"/>
      <c r="L69" s="41"/>
      <c r="M69" s="41"/>
    </row>
    <row r="70" spans="2:14" s="1" customFormat="1" x14ac:dyDescent="0.2">
      <c r="B70" s="25"/>
      <c r="C70" s="43"/>
      <c r="D70" s="26"/>
      <c r="E70" s="25"/>
      <c r="H70" s="13"/>
      <c r="I70" s="13"/>
      <c r="J70" s="13"/>
      <c r="L70" s="41"/>
      <c r="M70" s="41"/>
    </row>
    <row r="71" spans="2:14" s="1" customFormat="1" x14ac:dyDescent="0.2">
      <c r="B71" s="25"/>
      <c r="C71" s="43"/>
      <c r="D71" s="26"/>
      <c r="E71" s="25"/>
      <c r="L71" s="45"/>
      <c r="M71" s="45"/>
    </row>
    <row r="72" spans="2:14" s="1" customFormat="1" x14ac:dyDescent="0.2">
      <c r="B72" s="25"/>
      <c r="C72" s="43"/>
      <c r="D72" s="26"/>
      <c r="E72" s="25"/>
      <c r="G72" s="16"/>
      <c r="H72" s="17"/>
      <c r="I72" s="17"/>
      <c r="L72" s="41"/>
      <c r="M72" s="41"/>
    </row>
    <row r="73" spans="2:14" s="1" customFormat="1" x14ac:dyDescent="0.2">
      <c r="B73" s="25"/>
      <c r="C73" s="43"/>
      <c r="D73" s="26"/>
      <c r="E73" s="25"/>
      <c r="F73" s="21"/>
      <c r="L73" s="41"/>
      <c r="M73" s="41"/>
    </row>
    <row r="74" spans="2:14" s="1" customFormat="1" x14ac:dyDescent="0.2">
      <c r="B74" s="25"/>
      <c r="C74" s="43"/>
      <c r="D74" s="26"/>
      <c r="E74" s="25"/>
      <c r="F74" s="21"/>
      <c r="G74" s="13"/>
      <c r="L74" s="41"/>
      <c r="M74" s="41"/>
    </row>
    <row r="75" spans="2:14" s="1" customFormat="1" x14ac:dyDescent="0.2">
      <c r="B75" s="25"/>
      <c r="C75" s="43"/>
      <c r="D75" s="26"/>
      <c r="E75" s="25"/>
      <c r="G75" s="13"/>
      <c r="L75" s="45"/>
      <c r="M75" s="45"/>
    </row>
    <row r="76" spans="2:14" s="1" customFormat="1" x14ac:dyDescent="0.2">
      <c r="B76" s="25"/>
      <c r="C76" s="43"/>
      <c r="D76" s="26"/>
      <c r="E76" s="25"/>
      <c r="I76" s="13"/>
      <c r="J76" s="13"/>
      <c r="L76" s="41"/>
      <c r="M76" s="41"/>
    </row>
    <row r="77" spans="2:14" s="1" customFormat="1" x14ac:dyDescent="0.2">
      <c r="B77" s="25"/>
      <c r="C77" s="43"/>
      <c r="D77" s="26"/>
      <c r="E77" s="25"/>
      <c r="I77" s="13"/>
      <c r="J77" s="13"/>
      <c r="K77" s="18"/>
      <c r="L77" s="42"/>
      <c r="M77" s="42"/>
      <c r="N77" s="18"/>
    </row>
    <row r="78" spans="2:14" s="1" customFormat="1" x14ac:dyDescent="0.2">
      <c r="B78" s="25"/>
      <c r="C78" s="43"/>
      <c r="D78" s="26"/>
      <c r="E78" s="25"/>
      <c r="L78" s="41"/>
      <c r="M78" s="41"/>
    </row>
    <row r="79" spans="2:14" s="1" customFormat="1" x14ac:dyDescent="0.2">
      <c r="B79" s="25"/>
      <c r="C79" s="43"/>
      <c r="D79" s="26"/>
      <c r="E79" s="25"/>
      <c r="L79" s="41"/>
      <c r="M79" s="41"/>
    </row>
    <row r="80" spans="2:14" s="1" customFormat="1" x14ac:dyDescent="0.2">
      <c r="B80" s="25"/>
      <c r="C80" s="43"/>
      <c r="D80" s="26"/>
      <c r="E80" s="25"/>
      <c r="L80" s="41"/>
      <c r="M80" s="41"/>
    </row>
    <row r="81" spans="2:13" s="1" customFormat="1" x14ac:dyDescent="0.2">
      <c r="B81" s="25"/>
      <c r="C81" s="43"/>
      <c r="D81" s="26"/>
      <c r="E81" s="25"/>
      <c r="G81" s="13"/>
      <c r="H81" s="13"/>
      <c r="I81" s="13"/>
      <c r="L81" s="45"/>
      <c r="M81" s="45"/>
    </row>
    <row r="82" spans="2:13" s="1" customFormat="1" x14ac:dyDescent="0.2">
      <c r="B82" s="25"/>
      <c r="C82" s="43"/>
      <c r="D82" s="26"/>
      <c r="E82" s="25"/>
      <c r="L82" s="41"/>
      <c r="M82" s="41"/>
    </row>
    <row r="83" spans="2:13" s="1" customFormat="1" x14ac:dyDescent="0.2">
      <c r="B83" s="25"/>
      <c r="C83" s="43"/>
      <c r="D83" s="26"/>
      <c r="E83" s="25"/>
      <c r="F83" s="18"/>
      <c r="G83" s="16"/>
      <c r="H83" s="16"/>
      <c r="I83" s="16"/>
      <c r="L83" s="41"/>
      <c r="M83" s="41"/>
    </row>
    <row r="84" spans="2:13" s="1" customFormat="1" x14ac:dyDescent="0.2">
      <c r="B84" s="25"/>
      <c r="C84" s="43"/>
      <c r="D84" s="26"/>
      <c r="E84" s="25"/>
      <c r="G84" s="18"/>
      <c r="H84" s="18"/>
      <c r="I84" s="18"/>
      <c r="L84" s="41"/>
      <c r="M84" s="41"/>
    </row>
    <row r="85" spans="2:13" s="1" customFormat="1" x14ac:dyDescent="0.2">
      <c r="B85" s="25"/>
      <c r="C85" s="43"/>
      <c r="D85" s="26"/>
      <c r="E85" s="25"/>
      <c r="H85" s="13"/>
      <c r="I85" s="13"/>
      <c r="J85" s="13"/>
      <c r="L85" s="41"/>
      <c r="M85" s="41"/>
    </row>
    <row r="86" spans="2:13" s="1" customFormat="1" x14ac:dyDescent="0.2">
      <c r="B86" s="25"/>
      <c r="C86" s="43"/>
      <c r="D86" s="26"/>
      <c r="E86" s="25"/>
      <c r="L86" s="41"/>
      <c r="M86" s="41"/>
    </row>
    <row r="87" spans="2:13" s="1" customFormat="1" x14ac:dyDescent="0.2">
      <c r="B87" s="25"/>
      <c r="C87" s="43"/>
      <c r="D87" s="26"/>
      <c r="E87" s="25"/>
      <c r="G87" s="17"/>
      <c r="H87" s="17"/>
      <c r="I87" s="17"/>
      <c r="L87" s="41"/>
      <c r="M87" s="41"/>
    </row>
    <row r="88" spans="2:13" s="1" customFormat="1" x14ac:dyDescent="0.2">
      <c r="B88" s="25"/>
      <c r="C88" s="43"/>
      <c r="D88" s="26"/>
      <c r="E88" s="25"/>
      <c r="L88" s="45"/>
      <c r="M88" s="45"/>
    </row>
    <row r="89" spans="2:13" x14ac:dyDescent="0.2">
      <c r="B89" s="25"/>
      <c r="C89" s="43"/>
      <c r="D89" s="26"/>
      <c r="E89" s="25"/>
    </row>
    <row r="90" spans="2:13" x14ac:dyDescent="0.2">
      <c r="B90" s="25"/>
      <c r="C90" s="43"/>
      <c r="D90" s="26"/>
      <c r="E90" s="25"/>
    </row>
    <row r="91" spans="2:13" x14ac:dyDescent="0.2">
      <c r="B91" s="25"/>
      <c r="C91" s="43"/>
      <c r="D91" s="26"/>
      <c r="E91" s="25"/>
    </row>
    <row r="92" spans="2:13" x14ac:dyDescent="0.2">
      <c r="B92" s="25"/>
      <c r="C92" s="43"/>
      <c r="D92" s="26"/>
      <c r="E92" s="25"/>
      <c r="L92" s="46"/>
      <c r="M92" s="46"/>
    </row>
    <row r="93" spans="2:13" x14ac:dyDescent="0.2">
      <c r="B93" s="25"/>
      <c r="C93" s="43"/>
      <c r="D93" s="26"/>
      <c r="E93" s="25"/>
    </row>
    <row r="94" spans="2:13" x14ac:dyDescent="0.2">
      <c r="B94" s="25"/>
      <c r="C94" s="43"/>
      <c r="D94" s="26"/>
      <c r="E94" s="25"/>
    </row>
    <row r="95" spans="2:13" x14ac:dyDescent="0.2">
      <c r="B95" s="25"/>
      <c r="C95" s="43"/>
      <c r="D95" s="26"/>
      <c r="E95" s="25"/>
    </row>
    <row r="96" spans="2:13" x14ac:dyDescent="0.2">
      <c r="B96" s="25"/>
      <c r="C96" s="43"/>
      <c r="D96" s="26"/>
      <c r="E96" s="25"/>
    </row>
    <row r="97" spans="2:5" x14ac:dyDescent="0.2">
      <c r="B97" s="25"/>
      <c r="C97" s="43"/>
      <c r="D97" s="26"/>
      <c r="E97" s="25"/>
    </row>
    <row r="98" spans="2:5" x14ac:dyDescent="0.2">
      <c r="B98" s="25"/>
      <c r="C98" s="43"/>
      <c r="D98" s="26"/>
      <c r="E98" s="25"/>
    </row>
    <row r="99" spans="2:5" x14ac:dyDescent="0.2">
      <c r="B99" s="25"/>
      <c r="C99" s="43"/>
      <c r="D99" s="26"/>
      <c r="E99" s="25"/>
    </row>
    <row r="100" spans="2:5" x14ac:dyDescent="0.2">
      <c r="B100" s="25"/>
      <c r="C100" s="43"/>
      <c r="D100" s="26"/>
      <c r="E100" s="25"/>
    </row>
    <row r="101" spans="2:5" x14ac:dyDescent="0.2">
      <c r="B101" s="25"/>
      <c r="C101" s="43"/>
      <c r="D101" s="26"/>
      <c r="E101" s="25"/>
    </row>
    <row r="102" spans="2:5" x14ac:dyDescent="0.2">
      <c r="B102" s="25"/>
      <c r="C102" s="43"/>
      <c r="D102" s="26"/>
      <c r="E102" s="25"/>
    </row>
    <row r="103" spans="2:5" x14ac:dyDescent="0.2">
      <c r="B103" s="25"/>
      <c r="C103" s="43"/>
      <c r="D103" s="26"/>
      <c r="E103" s="25"/>
    </row>
    <row r="104" spans="2:5" x14ac:dyDescent="0.2">
      <c r="B104" s="25"/>
      <c r="C104" s="43"/>
      <c r="D104" s="26"/>
      <c r="E104" s="25"/>
    </row>
    <row r="105" spans="2:5" x14ac:dyDescent="0.2">
      <c r="B105" s="25"/>
      <c r="C105" s="43"/>
      <c r="D105" s="26"/>
      <c r="E105" s="25"/>
    </row>
    <row r="106" spans="2:5" x14ac:dyDescent="0.2">
      <c r="B106" s="25"/>
      <c r="C106" s="43"/>
      <c r="D106" s="26"/>
      <c r="E106" s="25"/>
    </row>
    <row r="107" spans="2:5" x14ac:dyDescent="0.2">
      <c r="B107" s="25"/>
      <c r="C107" s="43"/>
      <c r="D107" s="26"/>
      <c r="E107" s="25"/>
    </row>
    <row r="108" spans="2:5" x14ac:dyDescent="0.2">
      <c r="B108" s="25"/>
      <c r="C108" s="43"/>
      <c r="D108" s="26"/>
      <c r="E108" s="25"/>
    </row>
    <row r="109" spans="2:5" x14ac:dyDescent="0.2">
      <c r="B109" s="25"/>
      <c r="C109" s="43"/>
      <c r="D109" s="26"/>
      <c r="E109" s="25"/>
    </row>
    <row r="110" spans="2:5" x14ac:dyDescent="0.2">
      <c r="B110" s="25"/>
      <c r="C110" s="43"/>
      <c r="D110" s="26"/>
      <c r="E110" s="25"/>
    </row>
    <row r="111" spans="2:5" x14ac:dyDescent="0.2">
      <c r="B111" s="25"/>
      <c r="C111" s="43"/>
      <c r="D111" s="26"/>
      <c r="E111" s="25"/>
    </row>
    <row r="112" spans="2:5" x14ac:dyDescent="0.2">
      <c r="B112" s="25"/>
      <c r="C112" s="43"/>
      <c r="D112" s="26"/>
      <c r="E112" s="25"/>
    </row>
    <row r="113" spans="2:5" x14ac:dyDescent="0.2">
      <c r="B113" s="25"/>
      <c r="C113" s="43"/>
      <c r="D113" s="26"/>
      <c r="E113" s="25"/>
    </row>
    <row r="114" spans="2:5" x14ac:dyDescent="0.2">
      <c r="B114" s="25"/>
      <c r="C114" s="43"/>
      <c r="D114" s="26"/>
      <c r="E114" s="25"/>
    </row>
    <row r="115" spans="2:5" x14ac:dyDescent="0.2">
      <c r="B115" s="25"/>
      <c r="C115" s="43"/>
      <c r="D115" s="26"/>
      <c r="E115" s="25"/>
    </row>
    <row r="116" spans="2:5" x14ac:dyDescent="0.2">
      <c r="B116" s="25"/>
      <c r="C116" s="43"/>
      <c r="D116" s="26"/>
      <c r="E116" s="25"/>
    </row>
    <row r="117" spans="2:5" x14ac:dyDescent="0.2">
      <c r="B117" s="25"/>
      <c r="C117" s="43"/>
      <c r="D117" s="26"/>
      <c r="E117" s="25"/>
    </row>
    <row r="118" spans="2:5" x14ac:dyDescent="0.2">
      <c r="B118" s="25"/>
      <c r="C118" s="43"/>
      <c r="D118" s="26"/>
      <c r="E118" s="25"/>
    </row>
    <row r="119" spans="2:5" x14ac:dyDescent="0.2">
      <c r="B119" s="25"/>
      <c r="C119" s="43"/>
      <c r="D119" s="26"/>
      <c r="E119" s="25"/>
    </row>
    <row r="120" spans="2:5" x14ac:dyDescent="0.2">
      <c r="B120" s="25"/>
      <c r="C120" s="43"/>
      <c r="D120" s="26"/>
      <c r="E120" s="25"/>
    </row>
    <row r="121" spans="2:5" x14ac:dyDescent="0.2">
      <c r="B121" s="25"/>
      <c r="C121" s="43"/>
      <c r="D121" s="26"/>
      <c r="E121" s="25"/>
    </row>
    <row r="122" spans="2:5" x14ac:dyDescent="0.2">
      <c r="B122" s="25"/>
      <c r="C122" s="43"/>
      <c r="D122" s="26"/>
      <c r="E122" s="25"/>
    </row>
    <row r="123" spans="2:5" x14ac:dyDescent="0.2">
      <c r="B123" s="25"/>
      <c r="C123" s="43"/>
      <c r="D123" s="26"/>
      <c r="E123" s="25"/>
    </row>
    <row r="124" spans="2:5" x14ac:dyDescent="0.2">
      <c r="B124" s="25"/>
      <c r="C124" s="43"/>
      <c r="D124" s="26"/>
      <c r="E124" s="25"/>
    </row>
    <row r="125" spans="2:5" x14ac:dyDescent="0.2">
      <c r="B125" s="25"/>
      <c r="C125" s="43"/>
      <c r="D125" s="26"/>
      <c r="E125" s="25"/>
    </row>
    <row r="126" spans="2:5" x14ac:dyDescent="0.2">
      <c r="B126" s="25"/>
      <c r="C126" s="43"/>
      <c r="D126" s="26"/>
      <c r="E126" s="25"/>
    </row>
    <row r="127" spans="2:5" x14ac:dyDescent="0.2">
      <c r="B127" s="25"/>
      <c r="C127" s="43"/>
      <c r="D127" s="26"/>
      <c r="E127" s="25"/>
    </row>
    <row r="128" spans="2:5" x14ac:dyDescent="0.2">
      <c r="B128" s="25"/>
      <c r="C128" s="43"/>
      <c r="D128" s="26"/>
      <c r="E128" s="25"/>
    </row>
    <row r="129" spans="2:5" x14ac:dyDescent="0.2">
      <c r="B129" s="25"/>
      <c r="C129" s="43"/>
      <c r="D129" s="26"/>
      <c r="E129" s="25"/>
    </row>
    <row r="130" spans="2:5" x14ac:dyDescent="0.2">
      <c r="B130" s="25"/>
      <c r="C130" s="43"/>
      <c r="D130" s="26"/>
      <c r="E130" s="25"/>
    </row>
    <row r="131" spans="2:5" x14ac:dyDescent="0.2">
      <c r="B131" s="25"/>
      <c r="C131" s="43"/>
      <c r="D131" s="26"/>
      <c r="E131" s="25"/>
    </row>
    <row r="132" spans="2:5" x14ac:dyDescent="0.2">
      <c r="B132" s="25"/>
      <c r="C132" s="43"/>
      <c r="D132" s="26"/>
      <c r="E132" s="25"/>
    </row>
    <row r="133" spans="2:5" x14ac:dyDescent="0.2">
      <c r="B133" s="25"/>
      <c r="C133" s="43"/>
      <c r="D133" s="26"/>
      <c r="E133" s="25"/>
    </row>
    <row r="134" spans="2:5" x14ac:dyDescent="0.2">
      <c r="B134" s="25"/>
      <c r="C134" s="43"/>
      <c r="D134" s="26"/>
      <c r="E134" s="25"/>
    </row>
    <row r="135" spans="2:5" x14ac:dyDescent="0.2">
      <c r="B135" s="25"/>
      <c r="C135" s="43"/>
      <c r="D135" s="26"/>
      <c r="E135" s="25"/>
    </row>
    <row r="136" spans="2:5" x14ac:dyDescent="0.2">
      <c r="B136" s="25"/>
      <c r="C136" s="43"/>
      <c r="D136" s="26"/>
      <c r="E136" s="25"/>
    </row>
    <row r="137" spans="2:5" x14ac:dyDescent="0.2">
      <c r="B137" s="25"/>
      <c r="C137" s="43"/>
      <c r="D137" s="26"/>
      <c r="E137" s="25"/>
    </row>
    <row r="138" spans="2:5" x14ac:dyDescent="0.2">
      <c r="B138" s="25"/>
      <c r="C138" s="43"/>
      <c r="D138" s="26"/>
      <c r="E138" s="25"/>
    </row>
    <row r="139" spans="2:5" x14ac:dyDescent="0.2">
      <c r="B139" s="25"/>
      <c r="C139" s="43"/>
      <c r="D139" s="26"/>
      <c r="E139" s="25"/>
    </row>
    <row r="140" spans="2:5" x14ac:dyDescent="0.2">
      <c r="B140" s="25"/>
      <c r="C140" s="43"/>
      <c r="D140" s="26"/>
      <c r="E140" s="25"/>
    </row>
    <row r="141" spans="2:5" x14ac:dyDescent="0.2">
      <c r="B141" s="25"/>
      <c r="C141" s="43"/>
      <c r="D141" s="26"/>
      <c r="E141" s="25"/>
    </row>
    <row r="142" spans="2:5" x14ac:dyDescent="0.2">
      <c r="B142" s="25"/>
      <c r="C142" s="43"/>
      <c r="D142" s="26"/>
      <c r="E142" s="25"/>
    </row>
    <row r="143" spans="2:5" x14ac:dyDescent="0.2">
      <c r="B143" s="25"/>
      <c r="C143" s="43"/>
      <c r="D143" s="26"/>
      <c r="E143" s="25"/>
    </row>
    <row r="144" spans="2:5" x14ac:dyDescent="0.2">
      <c r="B144" s="25"/>
      <c r="C144" s="43"/>
      <c r="D144" s="26"/>
      <c r="E144" s="25"/>
    </row>
    <row r="145" spans="2:5" x14ac:dyDescent="0.2">
      <c r="B145" s="25"/>
      <c r="C145" s="43"/>
      <c r="D145" s="26"/>
      <c r="E145" s="25"/>
    </row>
    <row r="146" spans="2:5" x14ac:dyDescent="0.2">
      <c r="B146" s="25"/>
      <c r="C146" s="43"/>
      <c r="D146" s="26"/>
      <c r="E146" s="25"/>
    </row>
    <row r="147" spans="2:5" x14ac:dyDescent="0.2">
      <c r="B147" s="25"/>
      <c r="C147" s="43"/>
      <c r="D147" s="26"/>
      <c r="E147" s="25"/>
    </row>
    <row r="148" spans="2:5" x14ac:dyDescent="0.2">
      <c r="B148" s="25"/>
      <c r="C148" s="43"/>
      <c r="D148" s="26"/>
      <c r="E148" s="25"/>
    </row>
    <row r="149" spans="2:5" x14ac:dyDescent="0.2">
      <c r="B149" s="25"/>
      <c r="C149" s="43"/>
      <c r="D149" s="26"/>
      <c r="E149" s="25"/>
    </row>
    <row r="150" spans="2:5" x14ac:dyDescent="0.2">
      <c r="B150" s="25"/>
      <c r="C150" s="43"/>
      <c r="D150" s="26"/>
      <c r="E150" s="25"/>
    </row>
    <row r="151" spans="2:5" x14ac:dyDescent="0.2">
      <c r="B151" s="25"/>
      <c r="C151" s="43"/>
      <c r="D151" s="26"/>
      <c r="E151" s="25"/>
    </row>
    <row r="152" spans="2:5" x14ac:dyDescent="0.2">
      <c r="B152" s="25"/>
      <c r="C152" s="43"/>
      <c r="D152" s="26"/>
      <c r="E152" s="25"/>
    </row>
    <row r="153" spans="2:5" x14ac:dyDescent="0.2">
      <c r="B153" s="25"/>
      <c r="C153" s="43"/>
      <c r="D153" s="26"/>
      <c r="E153" s="25"/>
    </row>
    <row r="154" spans="2:5" x14ac:dyDescent="0.2">
      <c r="B154" s="25"/>
      <c r="C154" s="43"/>
      <c r="D154" s="26"/>
      <c r="E154" s="25"/>
    </row>
    <row r="155" spans="2:5" x14ac:dyDescent="0.2">
      <c r="B155" s="25"/>
      <c r="C155" s="43"/>
      <c r="D155" s="26"/>
      <c r="E155" s="25"/>
    </row>
    <row r="156" spans="2:5" x14ac:dyDescent="0.2">
      <c r="B156" s="25"/>
      <c r="C156" s="43"/>
      <c r="D156" s="26"/>
      <c r="E156" s="25"/>
    </row>
    <row r="157" spans="2:5" x14ac:dyDescent="0.2">
      <c r="B157" s="25"/>
      <c r="C157" s="43"/>
      <c r="D157" s="26"/>
      <c r="E157" s="25"/>
    </row>
    <row r="158" spans="2:5" x14ac:dyDescent="0.2">
      <c r="B158" s="25"/>
      <c r="C158" s="43"/>
      <c r="D158" s="26"/>
      <c r="E158" s="25"/>
    </row>
    <row r="159" spans="2:5" x14ac:dyDescent="0.2">
      <c r="B159" s="25"/>
      <c r="C159" s="43"/>
      <c r="D159" s="26"/>
      <c r="E159" s="25"/>
    </row>
    <row r="160" spans="2:5" x14ac:dyDescent="0.2">
      <c r="B160" s="25"/>
      <c r="C160" s="43"/>
      <c r="D160" s="26"/>
      <c r="E160" s="25"/>
    </row>
    <row r="161" spans="2:5" x14ac:dyDescent="0.2">
      <c r="B161" s="25"/>
      <c r="C161" s="43"/>
      <c r="D161" s="26"/>
      <c r="E161" s="25"/>
    </row>
    <row r="162" spans="2:5" x14ac:dyDescent="0.2">
      <c r="B162" s="25"/>
      <c r="C162" s="43"/>
      <c r="D162" s="26"/>
      <c r="E162" s="25"/>
    </row>
    <row r="163" spans="2:5" x14ac:dyDescent="0.2">
      <c r="B163" s="25"/>
      <c r="C163" s="43"/>
      <c r="D163" s="26"/>
      <c r="E163" s="25"/>
    </row>
    <row r="164" spans="2:5" x14ac:dyDescent="0.2">
      <c r="B164" s="25"/>
      <c r="C164" s="43"/>
      <c r="D164" s="26"/>
      <c r="E164" s="25"/>
    </row>
    <row r="165" spans="2:5" x14ac:dyDescent="0.2">
      <c r="B165" s="25"/>
      <c r="C165" s="43"/>
      <c r="D165" s="26"/>
      <c r="E165" s="25"/>
    </row>
    <row r="166" spans="2:5" x14ac:dyDescent="0.2">
      <c r="B166" s="25"/>
      <c r="C166" s="43"/>
      <c r="D166" s="26"/>
      <c r="E166" s="25"/>
    </row>
    <row r="167" spans="2:5" x14ac:dyDescent="0.2">
      <c r="B167" s="25"/>
      <c r="C167" s="43"/>
      <c r="D167" s="26"/>
      <c r="E167" s="25"/>
    </row>
    <row r="168" spans="2:5" x14ac:dyDescent="0.2">
      <c r="B168" s="25"/>
      <c r="C168" s="43"/>
      <c r="D168" s="26"/>
      <c r="E168" s="25"/>
    </row>
    <row r="169" spans="2:5" x14ac:dyDescent="0.2">
      <c r="B169" s="25"/>
      <c r="C169" s="43"/>
      <c r="D169" s="26"/>
      <c r="E169" s="25"/>
    </row>
    <row r="170" spans="2:5" x14ac:dyDescent="0.2">
      <c r="B170" s="25"/>
      <c r="C170" s="43"/>
      <c r="D170" s="26"/>
      <c r="E170" s="25"/>
    </row>
    <row r="171" spans="2:5" x14ac:dyDescent="0.2">
      <c r="B171" s="25"/>
      <c r="C171" s="43"/>
      <c r="D171" s="26"/>
      <c r="E171" s="25"/>
    </row>
    <row r="172" spans="2:5" x14ac:dyDescent="0.2">
      <c r="B172" s="25"/>
      <c r="C172" s="43"/>
      <c r="D172" s="26"/>
      <c r="E172" s="25"/>
    </row>
    <row r="173" spans="2:5" x14ac:dyDescent="0.2">
      <c r="B173" s="25"/>
      <c r="C173" s="43"/>
      <c r="D173" s="26"/>
      <c r="E173" s="25"/>
    </row>
    <row r="174" spans="2:5" x14ac:dyDescent="0.2">
      <c r="B174" s="25"/>
      <c r="C174" s="43"/>
      <c r="D174" s="26"/>
      <c r="E174" s="25"/>
    </row>
    <row r="175" spans="2:5" x14ac:dyDescent="0.2">
      <c r="B175" s="25"/>
      <c r="C175" s="43"/>
      <c r="D175" s="26"/>
      <c r="E175" s="25"/>
    </row>
    <row r="176" spans="2:5" x14ac:dyDescent="0.2">
      <c r="B176" s="25"/>
      <c r="C176" s="43"/>
      <c r="D176" s="26"/>
      <c r="E176" s="25"/>
    </row>
    <row r="177" spans="2:5" x14ac:dyDescent="0.2">
      <c r="B177" s="25"/>
      <c r="C177" s="43"/>
      <c r="D177" s="26"/>
      <c r="E177" s="25"/>
    </row>
    <row r="178" spans="2:5" x14ac:dyDescent="0.2">
      <c r="B178" s="25"/>
      <c r="C178" s="43"/>
      <c r="D178" s="26"/>
      <c r="E178" s="25"/>
    </row>
    <row r="179" spans="2:5" x14ac:dyDescent="0.2">
      <c r="B179" s="25"/>
      <c r="C179" s="43"/>
      <c r="D179" s="26"/>
      <c r="E179" s="25"/>
    </row>
    <row r="180" spans="2:5" x14ac:dyDescent="0.2">
      <c r="B180" s="25"/>
      <c r="C180" s="43"/>
      <c r="D180" s="26"/>
      <c r="E180" s="25"/>
    </row>
    <row r="181" spans="2:5" x14ac:dyDescent="0.2">
      <c r="B181" s="25"/>
      <c r="C181" s="43"/>
      <c r="D181" s="26"/>
      <c r="E181" s="25"/>
    </row>
    <row r="182" spans="2:5" x14ac:dyDescent="0.2">
      <c r="B182" s="25"/>
      <c r="C182" s="43"/>
      <c r="D182" s="26"/>
      <c r="E182" s="25"/>
    </row>
    <row r="183" spans="2:5" x14ac:dyDescent="0.2">
      <c r="B183" s="25"/>
      <c r="C183" s="43"/>
      <c r="D183" s="26"/>
      <c r="E183" s="25"/>
    </row>
    <row r="184" spans="2:5" x14ac:dyDescent="0.2">
      <c r="B184" s="25"/>
      <c r="C184" s="43"/>
      <c r="D184" s="26"/>
      <c r="E184" s="25"/>
    </row>
    <row r="185" spans="2:5" x14ac:dyDescent="0.2">
      <c r="B185" s="25"/>
      <c r="C185" s="43"/>
      <c r="D185" s="26"/>
      <c r="E185" s="25"/>
    </row>
    <row r="186" spans="2:5" x14ac:dyDescent="0.2">
      <c r="B186" s="25"/>
      <c r="C186" s="43"/>
      <c r="D186" s="26"/>
      <c r="E186" s="25"/>
    </row>
    <row r="187" spans="2:5" x14ac:dyDescent="0.2">
      <c r="B187" s="25"/>
      <c r="C187" s="43"/>
      <c r="D187" s="26"/>
      <c r="E187" s="25"/>
    </row>
    <row r="188" spans="2:5" x14ac:dyDescent="0.2">
      <c r="B188" s="25"/>
      <c r="C188" s="43"/>
      <c r="D188" s="26"/>
      <c r="E188" s="25"/>
    </row>
    <row r="189" spans="2:5" x14ac:dyDescent="0.2">
      <c r="B189" s="25"/>
      <c r="C189" s="43"/>
      <c r="D189" s="26"/>
      <c r="E189" s="25"/>
    </row>
    <row r="190" spans="2:5" x14ac:dyDescent="0.2">
      <c r="B190" s="25"/>
      <c r="C190" s="43"/>
      <c r="D190" s="26"/>
      <c r="E190" s="25"/>
    </row>
    <row r="191" spans="2:5" x14ac:dyDescent="0.2">
      <c r="B191" s="25"/>
      <c r="C191" s="43"/>
      <c r="D191" s="26"/>
      <c r="E191" s="25"/>
    </row>
    <row r="192" spans="2:5" x14ac:dyDescent="0.2">
      <c r="B192" s="25"/>
      <c r="C192" s="43"/>
      <c r="D192" s="26"/>
      <c r="E192" s="25"/>
    </row>
    <row r="193" spans="2:5" x14ac:dyDescent="0.2">
      <c r="B193" s="25"/>
      <c r="C193" s="43"/>
      <c r="D193" s="26"/>
      <c r="E193" s="25"/>
    </row>
    <row r="194" spans="2:5" x14ac:dyDescent="0.2">
      <c r="B194" s="25"/>
      <c r="C194" s="43"/>
      <c r="D194" s="26"/>
      <c r="E194" s="25"/>
    </row>
    <row r="195" spans="2:5" x14ac:dyDescent="0.2">
      <c r="B195" s="25"/>
      <c r="C195" s="43"/>
      <c r="D195" s="26"/>
      <c r="E195" s="25"/>
    </row>
    <row r="196" spans="2:5" x14ac:dyDescent="0.2">
      <c r="B196" s="25"/>
      <c r="C196" s="43"/>
      <c r="D196" s="26"/>
      <c r="E196" s="25"/>
    </row>
    <row r="197" spans="2:5" x14ac:dyDescent="0.2">
      <c r="B197" s="25"/>
      <c r="C197" s="43"/>
      <c r="D197" s="26"/>
      <c r="E197" s="25"/>
    </row>
    <row r="198" spans="2:5" x14ac:dyDescent="0.2">
      <c r="B198" s="25"/>
      <c r="C198" s="43"/>
      <c r="D198" s="26"/>
      <c r="E198" s="25"/>
    </row>
    <row r="199" spans="2:5" x14ac:dyDescent="0.2">
      <c r="B199" s="25"/>
      <c r="C199" s="43"/>
      <c r="D199" s="26"/>
      <c r="E199" s="25"/>
    </row>
    <row r="200" spans="2:5" x14ac:dyDescent="0.2">
      <c r="B200" s="25"/>
      <c r="C200" s="43"/>
      <c r="D200" s="26"/>
      <c r="E200" s="25"/>
    </row>
    <row r="201" spans="2:5" x14ac:dyDescent="0.2">
      <c r="B201" s="25"/>
      <c r="C201" s="43"/>
      <c r="D201" s="26"/>
      <c r="E201" s="25"/>
    </row>
    <row r="202" spans="2:5" x14ac:dyDescent="0.2">
      <c r="B202" s="25"/>
      <c r="C202" s="43"/>
      <c r="D202" s="26"/>
      <c r="E202" s="25"/>
    </row>
    <row r="203" spans="2:5" x14ac:dyDescent="0.2">
      <c r="B203" s="25"/>
      <c r="C203" s="43"/>
      <c r="D203" s="26"/>
      <c r="E203" s="25"/>
    </row>
    <row r="204" spans="2:5" x14ac:dyDescent="0.2">
      <c r="B204" s="25"/>
      <c r="C204" s="43"/>
      <c r="D204" s="26"/>
      <c r="E204" s="25"/>
    </row>
    <row r="205" spans="2:5" x14ac:dyDescent="0.2">
      <c r="B205" s="25"/>
      <c r="C205" s="43"/>
      <c r="D205" s="26"/>
      <c r="E205" s="25"/>
    </row>
    <row r="206" spans="2:5" x14ac:dyDescent="0.2">
      <c r="B206" s="25"/>
      <c r="C206" s="43"/>
      <c r="D206" s="26"/>
      <c r="E206" s="25"/>
    </row>
    <row r="207" spans="2:5" x14ac:dyDescent="0.2">
      <c r="B207" s="25"/>
      <c r="C207" s="43"/>
      <c r="D207" s="26"/>
      <c r="E207" s="25"/>
    </row>
    <row r="208" spans="2:5" x14ac:dyDescent="0.2">
      <c r="B208" s="25"/>
      <c r="C208" s="43"/>
      <c r="D208" s="26"/>
      <c r="E208" s="25"/>
    </row>
    <row r="209" spans="2:5" x14ac:dyDescent="0.2">
      <c r="B209" s="25"/>
      <c r="C209" s="43"/>
      <c r="D209" s="26"/>
      <c r="E209" s="25"/>
    </row>
    <row r="210" spans="2:5" x14ac:dyDescent="0.2">
      <c r="B210" s="25"/>
      <c r="C210" s="43"/>
      <c r="D210" s="26"/>
      <c r="E210" s="25"/>
    </row>
    <row r="211" spans="2:5" x14ac:dyDescent="0.2">
      <c r="B211" s="25"/>
      <c r="C211" s="43"/>
      <c r="D211" s="26"/>
      <c r="E211" s="25"/>
    </row>
    <row r="212" spans="2:5" x14ac:dyDescent="0.2">
      <c r="B212" s="25"/>
      <c r="C212" s="43"/>
      <c r="D212" s="26"/>
      <c r="E212" s="25"/>
    </row>
    <row r="213" spans="2:5" x14ac:dyDescent="0.2">
      <c r="B213" s="25"/>
      <c r="C213" s="43"/>
      <c r="D213" s="26"/>
      <c r="E213" s="25"/>
    </row>
    <row r="214" spans="2:5" x14ac:dyDescent="0.2">
      <c r="B214" s="25"/>
      <c r="C214" s="43"/>
      <c r="D214" s="26"/>
      <c r="E214" s="25"/>
    </row>
    <row r="215" spans="2:5" x14ac:dyDescent="0.2">
      <c r="B215" s="25"/>
      <c r="C215" s="43"/>
      <c r="D215" s="26"/>
      <c r="E215" s="25"/>
    </row>
    <row r="216" spans="2:5" x14ac:dyDescent="0.2">
      <c r="B216" s="25"/>
      <c r="C216" s="43"/>
      <c r="D216" s="26"/>
      <c r="E216" s="25"/>
    </row>
    <row r="217" spans="2:5" x14ac:dyDescent="0.2">
      <c r="B217" s="25"/>
      <c r="C217" s="43"/>
      <c r="D217" s="26"/>
      <c r="E217" s="25"/>
    </row>
    <row r="218" spans="2:5" x14ac:dyDescent="0.2">
      <c r="B218" s="25"/>
      <c r="C218" s="43"/>
      <c r="D218" s="26"/>
      <c r="E218" s="25"/>
    </row>
    <row r="219" spans="2:5" x14ac:dyDescent="0.2">
      <c r="B219" s="25"/>
      <c r="C219" s="43"/>
      <c r="D219" s="26"/>
      <c r="E219" s="25"/>
    </row>
    <row r="220" spans="2:5" x14ac:dyDescent="0.2">
      <c r="B220" s="25"/>
      <c r="C220" s="43"/>
      <c r="D220" s="26"/>
      <c r="E220" s="25"/>
    </row>
    <row r="221" spans="2:5" x14ac:dyDescent="0.2">
      <c r="B221" s="25"/>
      <c r="C221" s="43"/>
      <c r="D221" s="26"/>
      <c r="E221" s="25"/>
    </row>
    <row r="222" spans="2:5" x14ac:dyDescent="0.2">
      <c r="B222" s="25"/>
      <c r="C222" s="43"/>
      <c r="D222" s="26"/>
      <c r="E222" s="25"/>
    </row>
    <row r="223" spans="2:5" x14ac:dyDescent="0.2">
      <c r="B223" s="25"/>
      <c r="C223" s="43"/>
      <c r="D223" s="26"/>
      <c r="E223" s="25"/>
    </row>
    <row r="224" spans="2:5" x14ac:dyDescent="0.2">
      <c r="B224" s="25"/>
      <c r="C224" s="43"/>
      <c r="D224" s="26"/>
      <c r="E224" s="25"/>
    </row>
    <row r="225" spans="2:5" x14ac:dyDescent="0.2">
      <c r="B225" s="25"/>
      <c r="C225" s="43"/>
      <c r="D225" s="26"/>
      <c r="E225" s="25"/>
    </row>
    <row r="226" spans="2:5" x14ac:dyDescent="0.2">
      <c r="B226" s="25"/>
      <c r="C226" s="43"/>
      <c r="D226" s="26"/>
      <c r="E226" s="25"/>
    </row>
    <row r="227" spans="2:5" x14ac:dyDescent="0.2">
      <c r="B227" s="25"/>
      <c r="C227" s="43"/>
      <c r="D227" s="26"/>
      <c r="E227" s="25"/>
    </row>
    <row r="228" spans="2:5" x14ac:dyDescent="0.2">
      <c r="B228" s="25"/>
      <c r="C228" s="43"/>
      <c r="D228" s="26"/>
      <c r="E228" s="25"/>
    </row>
    <row r="229" spans="2:5" x14ac:dyDescent="0.2">
      <c r="B229" s="25"/>
      <c r="C229" s="43"/>
      <c r="D229" s="26"/>
      <c r="E229" s="25"/>
    </row>
    <row r="230" spans="2:5" x14ac:dyDescent="0.2">
      <c r="B230" s="25"/>
      <c r="C230" s="43"/>
      <c r="D230" s="26"/>
      <c r="E230" s="25"/>
    </row>
    <row r="231" spans="2:5" x14ac:dyDescent="0.2">
      <c r="B231" s="25"/>
      <c r="C231" s="43"/>
      <c r="D231" s="26"/>
      <c r="E231" s="25"/>
    </row>
    <row r="232" spans="2:5" x14ac:dyDescent="0.2">
      <c r="B232" s="25"/>
      <c r="C232" s="43"/>
      <c r="D232" s="26"/>
      <c r="E232" s="25"/>
    </row>
    <row r="233" spans="2:5" x14ac:dyDescent="0.2">
      <c r="B233" s="25"/>
      <c r="C233" s="43"/>
      <c r="D233" s="26"/>
      <c r="E233" s="25"/>
    </row>
    <row r="234" spans="2:5" x14ac:dyDescent="0.2">
      <c r="B234" s="25"/>
      <c r="C234" s="43"/>
      <c r="D234" s="26"/>
      <c r="E234" s="25"/>
    </row>
    <row r="235" spans="2:5" x14ac:dyDescent="0.2">
      <c r="B235" s="25"/>
      <c r="C235" s="43"/>
      <c r="D235" s="26"/>
      <c r="E235" s="25"/>
    </row>
    <row r="236" spans="2:5" x14ac:dyDescent="0.2">
      <c r="B236" s="25"/>
      <c r="C236" s="43"/>
      <c r="D236" s="26"/>
      <c r="E236" s="25"/>
    </row>
    <row r="237" spans="2:5" x14ac:dyDescent="0.2">
      <c r="B237" s="25"/>
      <c r="C237" s="43"/>
      <c r="D237" s="26"/>
      <c r="E237" s="25"/>
    </row>
    <row r="238" spans="2:5" x14ac:dyDescent="0.2">
      <c r="B238" s="25"/>
      <c r="C238" s="43"/>
      <c r="D238" s="26"/>
      <c r="E238" s="25"/>
    </row>
    <row r="239" spans="2:5" x14ac:dyDescent="0.2">
      <c r="B239" s="25"/>
      <c r="C239" s="43"/>
      <c r="D239" s="26"/>
      <c r="E239" s="25"/>
    </row>
    <row r="240" spans="2:5" x14ac:dyDescent="0.2">
      <c r="B240" s="25"/>
      <c r="C240" s="43"/>
      <c r="D240" s="26"/>
      <c r="E240" s="25"/>
    </row>
    <row r="241" spans="2:5" x14ac:dyDescent="0.2">
      <c r="B241" s="25"/>
      <c r="C241" s="43"/>
      <c r="D241" s="26"/>
      <c r="E241" s="25"/>
    </row>
    <row r="242" spans="2:5" x14ac:dyDescent="0.2">
      <c r="B242" s="25"/>
      <c r="C242" s="43"/>
      <c r="D242" s="26"/>
      <c r="E242" s="25"/>
    </row>
    <row r="243" spans="2:5" x14ac:dyDescent="0.2">
      <c r="B243" s="25"/>
      <c r="C243" s="43"/>
      <c r="D243" s="26"/>
      <c r="E243" s="25"/>
    </row>
    <row r="244" spans="2:5" x14ac:dyDescent="0.2">
      <c r="B244" s="25"/>
      <c r="C244" s="43"/>
      <c r="D244" s="26"/>
      <c r="E244" s="25"/>
    </row>
    <row r="245" spans="2:5" x14ac:dyDescent="0.2">
      <c r="B245" s="25"/>
      <c r="C245" s="43"/>
      <c r="D245" s="26"/>
      <c r="E245" s="25"/>
    </row>
    <row r="246" spans="2:5" x14ac:dyDescent="0.2">
      <c r="B246" s="25"/>
      <c r="C246" s="43"/>
      <c r="D246" s="26"/>
      <c r="E246" s="25"/>
    </row>
    <row r="247" spans="2:5" x14ac:dyDescent="0.2">
      <c r="B247" s="25"/>
      <c r="C247" s="43"/>
      <c r="D247" s="26"/>
      <c r="E247" s="25"/>
    </row>
    <row r="248" spans="2:5" x14ac:dyDescent="0.2">
      <c r="B248" s="25"/>
      <c r="C248" s="43"/>
      <c r="D248" s="26"/>
      <c r="E248" s="25"/>
    </row>
    <row r="249" spans="2:5" x14ac:dyDescent="0.2">
      <c r="B249" s="25"/>
      <c r="C249" s="43"/>
      <c r="D249" s="26"/>
      <c r="E249" s="25"/>
    </row>
    <row r="250" spans="2:5" x14ac:dyDescent="0.2">
      <c r="B250" s="25"/>
      <c r="C250" s="43"/>
      <c r="D250" s="26"/>
      <c r="E250" s="25"/>
    </row>
    <row r="251" spans="2:5" x14ac:dyDescent="0.2">
      <c r="B251" s="25"/>
      <c r="C251" s="43"/>
      <c r="D251" s="26"/>
      <c r="E251" s="25"/>
    </row>
    <row r="252" spans="2:5" x14ac:dyDescent="0.2">
      <c r="B252" s="25"/>
      <c r="C252" s="43"/>
      <c r="D252" s="26"/>
      <c r="E252" s="25"/>
    </row>
    <row r="253" spans="2:5" x14ac:dyDescent="0.2">
      <c r="B253" s="25"/>
      <c r="C253" s="43"/>
      <c r="D253" s="26"/>
      <c r="E253" s="25"/>
    </row>
    <row r="254" spans="2:5" x14ac:dyDescent="0.2">
      <c r="B254" s="25"/>
      <c r="C254" s="43"/>
      <c r="D254" s="26"/>
      <c r="E254" s="25"/>
    </row>
    <row r="255" spans="2:5" x14ac:dyDescent="0.2">
      <c r="B255" s="25"/>
      <c r="C255" s="43"/>
      <c r="D255" s="26"/>
      <c r="E255" s="25"/>
    </row>
    <row r="256" spans="2:5" x14ac:dyDescent="0.2">
      <c r="B256" s="25"/>
      <c r="C256" s="43"/>
      <c r="D256" s="26"/>
      <c r="E256" s="25"/>
    </row>
    <row r="257" spans="2:5" x14ac:dyDescent="0.2">
      <c r="B257" s="25"/>
      <c r="C257" s="43"/>
      <c r="D257" s="26"/>
      <c r="E257" s="25"/>
    </row>
    <row r="258" spans="2:5" x14ac:dyDescent="0.2">
      <c r="B258" s="25"/>
      <c r="C258" s="43"/>
      <c r="D258" s="26"/>
      <c r="E258" s="25"/>
    </row>
    <row r="259" spans="2:5" x14ac:dyDescent="0.2">
      <c r="B259" s="25"/>
      <c r="C259" s="43"/>
      <c r="D259" s="26"/>
      <c r="E259" s="25"/>
    </row>
    <row r="260" spans="2:5" x14ac:dyDescent="0.2">
      <c r="B260" s="25"/>
      <c r="C260" s="43"/>
      <c r="D260" s="26"/>
      <c r="E260" s="25"/>
    </row>
    <row r="261" spans="2:5" x14ac:dyDescent="0.2">
      <c r="B261" s="25"/>
      <c r="C261" s="43"/>
      <c r="D261" s="26"/>
      <c r="E261" s="25"/>
    </row>
    <row r="262" spans="2:5" x14ac:dyDescent="0.2">
      <c r="B262" s="25"/>
      <c r="C262" s="43"/>
      <c r="D262" s="26"/>
      <c r="E262" s="25"/>
    </row>
    <row r="263" spans="2:5" x14ac:dyDescent="0.2">
      <c r="B263" s="25"/>
      <c r="C263" s="43"/>
      <c r="D263" s="26"/>
      <c r="E263" s="25"/>
    </row>
    <row r="264" spans="2:5" x14ac:dyDescent="0.2">
      <c r="B264" s="25"/>
      <c r="C264" s="43"/>
      <c r="D264" s="26"/>
      <c r="E264" s="25"/>
    </row>
    <row r="265" spans="2:5" x14ac:dyDescent="0.2">
      <c r="B265" s="25"/>
      <c r="C265" s="43"/>
      <c r="D265" s="26"/>
      <c r="E265" s="25"/>
    </row>
    <row r="266" spans="2:5" x14ac:dyDescent="0.2">
      <c r="B266" s="25"/>
      <c r="C266" s="43"/>
      <c r="D266" s="26"/>
      <c r="E266" s="25"/>
    </row>
    <row r="267" spans="2:5" x14ac:dyDescent="0.2">
      <c r="B267" s="25"/>
      <c r="C267" s="43"/>
      <c r="D267" s="26"/>
      <c r="E267" s="25"/>
    </row>
    <row r="268" spans="2:5" x14ac:dyDescent="0.2">
      <c r="B268" s="25"/>
      <c r="C268" s="43"/>
      <c r="D268" s="26"/>
      <c r="E268" s="25"/>
    </row>
    <row r="269" spans="2:5" x14ac:dyDescent="0.2">
      <c r="B269" s="25"/>
      <c r="C269" s="43"/>
      <c r="D269" s="26"/>
      <c r="E269" s="25"/>
    </row>
    <row r="270" spans="2:5" x14ac:dyDescent="0.2">
      <c r="B270" s="25"/>
      <c r="C270" s="43"/>
      <c r="D270" s="26"/>
      <c r="E270" s="25"/>
    </row>
    <row r="271" spans="2:5" x14ac:dyDescent="0.2">
      <c r="B271" s="25"/>
      <c r="C271" s="43"/>
      <c r="D271" s="26"/>
      <c r="E271" s="25"/>
    </row>
    <row r="272" spans="2:5" x14ac:dyDescent="0.2">
      <c r="B272" s="25"/>
      <c r="C272" s="43"/>
      <c r="D272" s="26"/>
      <c r="E272" s="25"/>
    </row>
    <row r="273" spans="2:5" x14ac:dyDescent="0.2">
      <c r="B273" s="25"/>
      <c r="C273" s="43"/>
      <c r="D273" s="26"/>
      <c r="E273" s="25"/>
    </row>
    <row r="274" spans="2:5" x14ac:dyDescent="0.2">
      <c r="B274" s="25"/>
      <c r="C274" s="43"/>
      <c r="D274" s="26"/>
      <c r="E274" s="25"/>
    </row>
    <row r="275" spans="2:5" x14ac:dyDescent="0.2">
      <c r="B275" s="25"/>
      <c r="C275" s="43"/>
      <c r="D275" s="26"/>
      <c r="E275" s="25"/>
    </row>
    <row r="276" spans="2:5" x14ac:dyDescent="0.2">
      <c r="B276" s="25"/>
      <c r="C276" s="43"/>
      <c r="D276" s="26"/>
      <c r="E276" s="25"/>
    </row>
    <row r="277" spans="2:5" x14ac:dyDescent="0.2">
      <c r="B277" s="25"/>
      <c r="C277" s="43"/>
      <c r="D277" s="26"/>
      <c r="E277" s="25"/>
    </row>
    <row r="278" spans="2:5" x14ac:dyDescent="0.2">
      <c r="B278" s="25"/>
      <c r="C278" s="43"/>
      <c r="D278" s="26"/>
      <c r="E278" s="25"/>
    </row>
    <row r="279" spans="2:5" x14ac:dyDescent="0.2">
      <c r="B279" s="25"/>
      <c r="C279" s="43"/>
      <c r="D279" s="26"/>
      <c r="E279" s="25"/>
    </row>
    <row r="280" spans="2:5" x14ac:dyDescent="0.2">
      <c r="B280" s="25"/>
      <c r="C280" s="43"/>
      <c r="D280" s="26"/>
      <c r="E280" s="25"/>
    </row>
    <row r="281" spans="2:5" x14ac:dyDescent="0.2">
      <c r="B281" s="25"/>
      <c r="C281" s="43"/>
      <c r="D281" s="26"/>
      <c r="E281" s="25"/>
    </row>
    <row r="282" spans="2:5" x14ac:dyDescent="0.2">
      <c r="B282" s="25"/>
      <c r="C282" s="43"/>
      <c r="D282" s="26"/>
      <c r="E282" s="25"/>
    </row>
    <row r="283" spans="2:5" x14ac:dyDescent="0.2">
      <c r="B283" s="25"/>
      <c r="C283" s="43"/>
      <c r="D283" s="26"/>
      <c r="E283" s="25"/>
    </row>
    <row r="284" spans="2:5" x14ac:dyDescent="0.2">
      <c r="B284" s="25"/>
      <c r="C284" s="43"/>
      <c r="D284" s="26"/>
      <c r="E284" s="25"/>
    </row>
    <row r="285" spans="2:5" x14ac:dyDescent="0.2">
      <c r="B285" s="25"/>
      <c r="C285" s="43"/>
      <c r="D285" s="26"/>
      <c r="E285" s="25"/>
    </row>
    <row r="286" spans="2:5" x14ac:dyDescent="0.2">
      <c r="B286" s="25"/>
      <c r="C286" s="43"/>
      <c r="D286" s="26"/>
      <c r="E286" s="25"/>
    </row>
    <row r="287" spans="2:5" x14ac:dyDescent="0.2">
      <c r="B287" s="25"/>
      <c r="C287" s="43"/>
      <c r="D287" s="26"/>
      <c r="E287" s="25"/>
    </row>
    <row r="288" spans="2:5" x14ac:dyDescent="0.2">
      <c r="B288" s="25"/>
      <c r="C288" s="43"/>
      <c r="D288" s="26"/>
      <c r="E288" s="25"/>
    </row>
    <row r="289" spans="2:5" x14ac:dyDescent="0.2">
      <c r="B289" s="25"/>
      <c r="C289" s="43"/>
      <c r="D289" s="26"/>
      <c r="E289" s="25"/>
    </row>
    <row r="290" spans="2:5" x14ac:dyDescent="0.2">
      <c r="B290" s="25"/>
      <c r="C290" s="43"/>
      <c r="D290" s="26"/>
      <c r="E290" s="25"/>
    </row>
    <row r="291" spans="2:5" x14ac:dyDescent="0.2">
      <c r="B291" s="25"/>
      <c r="C291" s="43"/>
      <c r="D291" s="26"/>
      <c r="E291" s="25"/>
    </row>
    <row r="292" spans="2:5" x14ac:dyDescent="0.2">
      <c r="B292" s="25"/>
      <c r="C292" s="43"/>
      <c r="D292" s="26"/>
      <c r="E292" s="25"/>
    </row>
    <row r="293" spans="2:5" x14ac:dyDescent="0.2">
      <c r="B293" s="25"/>
      <c r="C293" s="43"/>
      <c r="D293" s="26"/>
      <c r="E293" s="25"/>
    </row>
    <row r="294" spans="2:5" x14ac:dyDescent="0.2">
      <c r="B294" s="25"/>
      <c r="C294" s="43"/>
      <c r="D294" s="26"/>
      <c r="E294" s="25"/>
    </row>
    <row r="295" spans="2:5" x14ac:dyDescent="0.2">
      <c r="B295" s="25"/>
      <c r="C295" s="43"/>
      <c r="D295" s="26"/>
      <c r="E295" s="25"/>
    </row>
    <row r="296" spans="2:5" x14ac:dyDescent="0.2">
      <c r="B296" s="25"/>
      <c r="C296" s="43"/>
      <c r="D296" s="26"/>
      <c r="E296" s="25"/>
    </row>
    <row r="297" spans="2:5" x14ac:dyDescent="0.2">
      <c r="B297" s="25"/>
      <c r="C297" s="43"/>
      <c r="D297" s="26"/>
      <c r="E297" s="25"/>
    </row>
    <row r="298" spans="2:5" x14ac:dyDescent="0.2">
      <c r="B298" s="25"/>
      <c r="C298" s="43"/>
      <c r="D298" s="26"/>
      <c r="E298" s="25"/>
    </row>
    <row r="299" spans="2:5" x14ac:dyDescent="0.2">
      <c r="B299" s="25"/>
      <c r="C299" s="43"/>
      <c r="D299" s="26"/>
      <c r="E299" s="25"/>
    </row>
    <row r="300" spans="2:5" x14ac:dyDescent="0.2">
      <c r="B300" s="25"/>
      <c r="C300" s="43"/>
      <c r="D300" s="26"/>
      <c r="E300" s="25"/>
    </row>
    <row r="301" spans="2:5" x14ac:dyDescent="0.2">
      <c r="B301" s="25"/>
      <c r="C301" s="43"/>
      <c r="D301" s="26"/>
      <c r="E301" s="25"/>
    </row>
    <row r="302" spans="2:5" x14ac:dyDescent="0.2">
      <c r="B302" s="25"/>
      <c r="C302" s="43"/>
      <c r="D302" s="26"/>
      <c r="E302" s="25"/>
    </row>
    <row r="303" spans="2:5" x14ac:dyDescent="0.2">
      <c r="B303" s="25"/>
      <c r="C303" s="43"/>
      <c r="D303" s="26"/>
      <c r="E303" s="25"/>
    </row>
    <row r="304" spans="2:5" x14ac:dyDescent="0.2">
      <c r="B304" s="25"/>
      <c r="C304" s="43"/>
      <c r="D304" s="26"/>
      <c r="E304" s="25"/>
    </row>
    <row r="305" spans="2:5" x14ac:dyDescent="0.2">
      <c r="B305" s="25"/>
      <c r="C305" s="43"/>
      <c r="D305" s="26"/>
      <c r="E305" s="25"/>
    </row>
    <row r="306" spans="2:5" x14ac:dyDescent="0.2">
      <c r="B306" s="25"/>
      <c r="C306" s="43"/>
      <c r="D306" s="26"/>
      <c r="E306" s="25"/>
    </row>
    <row r="307" spans="2:5" x14ac:dyDescent="0.2">
      <c r="B307" s="25"/>
      <c r="C307" s="43"/>
      <c r="D307" s="26"/>
      <c r="E307" s="25"/>
    </row>
    <row r="308" spans="2:5" x14ac:dyDescent="0.2">
      <c r="B308" s="25"/>
      <c r="C308" s="43"/>
      <c r="D308" s="26"/>
      <c r="E308" s="25"/>
    </row>
    <row r="309" spans="2:5" x14ac:dyDescent="0.2">
      <c r="B309" s="25"/>
      <c r="C309" s="43"/>
      <c r="D309" s="26"/>
      <c r="E309" s="25"/>
    </row>
    <row r="310" spans="2:5" x14ac:dyDescent="0.2">
      <c r="B310" s="25"/>
      <c r="C310" s="43"/>
      <c r="D310" s="26"/>
      <c r="E310" s="25"/>
    </row>
    <row r="311" spans="2:5" x14ac:dyDescent="0.2">
      <c r="B311" s="25"/>
      <c r="C311" s="43"/>
      <c r="D311" s="26"/>
      <c r="E311" s="25"/>
    </row>
    <row r="312" spans="2:5" x14ac:dyDescent="0.2">
      <c r="B312" s="25"/>
      <c r="C312" s="43"/>
      <c r="D312" s="26"/>
      <c r="E312" s="25"/>
    </row>
    <row r="313" spans="2:5" x14ac:dyDescent="0.2">
      <c r="B313" s="25"/>
      <c r="C313" s="43"/>
      <c r="D313" s="26"/>
      <c r="E313" s="25"/>
    </row>
    <row r="314" spans="2:5" x14ac:dyDescent="0.2">
      <c r="B314" s="25"/>
      <c r="C314" s="43"/>
      <c r="D314" s="26"/>
      <c r="E314" s="25"/>
    </row>
    <row r="315" spans="2:5" x14ac:dyDescent="0.2">
      <c r="B315" s="25"/>
      <c r="C315" s="43"/>
      <c r="D315" s="26"/>
      <c r="E315" s="25"/>
    </row>
    <row r="316" spans="2:5" x14ac:dyDescent="0.2">
      <c r="B316" s="25"/>
      <c r="C316" s="43"/>
      <c r="D316" s="26"/>
      <c r="E316" s="25"/>
    </row>
    <row r="317" spans="2:5" x14ac:dyDescent="0.2">
      <c r="B317" s="25"/>
      <c r="C317" s="43"/>
      <c r="D317" s="26"/>
      <c r="E317" s="25"/>
    </row>
    <row r="318" spans="2:5" x14ac:dyDescent="0.2">
      <c r="B318" s="25"/>
      <c r="C318" s="43"/>
      <c r="D318" s="26"/>
      <c r="E318" s="25"/>
    </row>
    <row r="319" spans="2:5" x14ac:dyDescent="0.2">
      <c r="B319" s="25"/>
      <c r="C319" s="43"/>
      <c r="D319" s="26"/>
      <c r="E319" s="25"/>
    </row>
    <row r="320" spans="2:5" x14ac:dyDescent="0.2">
      <c r="B320" s="25"/>
      <c r="C320" s="43"/>
      <c r="D320" s="26"/>
      <c r="E320" s="25"/>
    </row>
    <row r="321" spans="2:5" x14ac:dyDescent="0.2">
      <c r="B321" s="25"/>
      <c r="C321" s="43"/>
      <c r="D321" s="26"/>
      <c r="E321" s="25"/>
    </row>
    <row r="322" spans="2:5" x14ac:dyDescent="0.2">
      <c r="B322" s="25"/>
      <c r="C322" s="43"/>
      <c r="D322" s="26"/>
      <c r="E322" s="25"/>
    </row>
    <row r="323" spans="2:5" x14ac:dyDescent="0.2">
      <c r="B323" s="25"/>
      <c r="C323" s="43"/>
      <c r="D323" s="26"/>
      <c r="E323" s="25"/>
    </row>
    <row r="324" spans="2:5" x14ac:dyDescent="0.2">
      <c r="B324" s="25"/>
      <c r="C324" s="43"/>
      <c r="D324" s="26"/>
      <c r="E324" s="25"/>
    </row>
    <row r="325" spans="2:5" x14ac:dyDescent="0.2">
      <c r="B325" s="25"/>
      <c r="C325" s="43"/>
      <c r="D325" s="26"/>
      <c r="E325" s="25"/>
    </row>
    <row r="326" spans="2:5" x14ac:dyDescent="0.2">
      <c r="B326" s="25"/>
      <c r="C326" s="43"/>
      <c r="D326" s="26"/>
      <c r="E326" s="25"/>
    </row>
    <row r="327" spans="2:5" x14ac:dyDescent="0.2">
      <c r="B327" s="25"/>
      <c r="C327" s="43"/>
      <c r="D327" s="26"/>
      <c r="E327" s="25"/>
    </row>
    <row r="328" spans="2:5" x14ac:dyDescent="0.2">
      <c r="B328" s="25"/>
      <c r="C328" s="43"/>
      <c r="D328" s="26"/>
      <c r="E328" s="25"/>
    </row>
    <row r="329" spans="2:5" x14ac:dyDescent="0.2">
      <c r="B329" s="25"/>
      <c r="C329" s="43"/>
      <c r="D329" s="26"/>
      <c r="E329" s="25"/>
    </row>
    <row r="330" spans="2:5" x14ac:dyDescent="0.2">
      <c r="B330" s="25"/>
      <c r="C330" s="43"/>
      <c r="D330" s="26"/>
      <c r="E330" s="25"/>
    </row>
    <row r="331" spans="2:5" x14ac:dyDescent="0.2">
      <c r="B331" s="25"/>
      <c r="C331" s="43"/>
      <c r="D331" s="26"/>
      <c r="E331" s="25"/>
    </row>
    <row r="332" spans="2:5" x14ac:dyDescent="0.2">
      <c r="B332" s="25"/>
      <c r="C332" s="43"/>
      <c r="D332" s="26"/>
      <c r="E332" s="25"/>
    </row>
    <row r="333" spans="2:5" x14ac:dyDescent="0.2">
      <c r="B333" s="25"/>
      <c r="C333" s="43"/>
      <c r="D333" s="26"/>
      <c r="E333" s="25"/>
    </row>
    <row r="334" spans="2:5" x14ac:dyDescent="0.2">
      <c r="B334" s="25"/>
      <c r="C334" s="43"/>
      <c r="D334" s="26"/>
      <c r="E334" s="25"/>
    </row>
    <row r="335" spans="2:5" x14ac:dyDescent="0.2">
      <c r="B335" s="25"/>
      <c r="C335" s="43"/>
      <c r="D335" s="26"/>
      <c r="E335" s="25"/>
    </row>
    <row r="336" spans="2:5" x14ac:dyDescent="0.2">
      <c r="B336" s="25"/>
      <c r="C336" s="43"/>
      <c r="D336" s="26"/>
      <c r="E336" s="25"/>
    </row>
    <row r="337" spans="2:5" x14ac:dyDescent="0.2">
      <c r="B337" s="25"/>
      <c r="C337" s="43"/>
      <c r="D337" s="26"/>
      <c r="E337" s="25"/>
    </row>
    <row r="338" spans="2:5" x14ac:dyDescent="0.2">
      <c r="B338" s="25"/>
      <c r="C338" s="43"/>
      <c r="D338" s="26"/>
      <c r="E338" s="25"/>
    </row>
    <row r="339" spans="2:5" x14ac:dyDescent="0.2">
      <c r="B339" s="25"/>
      <c r="C339" s="43"/>
      <c r="D339" s="26"/>
      <c r="E339" s="25"/>
    </row>
    <row r="340" spans="2:5" x14ac:dyDescent="0.2">
      <c r="B340" s="25"/>
      <c r="C340" s="43"/>
      <c r="D340" s="26"/>
      <c r="E340" s="25"/>
    </row>
    <row r="341" spans="2:5" x14ac:dyDescent="0.2">
      <c r="B341" s="25"/>
      <c r="C341" s="43"/>
      <c r="D341" s="26"/>
      <c r="E341" s="25"/>
    </row>
    <row r="342" spans="2:5" x14ac:dyDescent="0.2">
      <c r="B342" s="25"/>
      <c r="C342" s="43"/>
      <c r="D342" s="26"/>
      <c r="E342" s="25"/>
    </row>
    <row r="343" spans="2:5" x14ac:dyDescent="0.2">
      <c r="B343" s="25"/>
      <c r="C343" s="43"/>
      <c r="D343" s="26"/>
      <c r="E343" s="25"/>
    </row>
    <row r="344" spans="2:5" x14ac:dyDescent="0.2">
      <c r="B344" s="25"/>
      <c r="C344" s="43"/>
      <c r="D344" s="26"/>
      <c r="E344" s="25"/>
    </row>
    <row r="345" spans="2:5" x14ac:dyDescent="0.2">
      <c r="B345" s="25"/>
      <c r="C345" s="43"/>
      <c r="D345" s="26"/>
      <c r="E345" s="25"/>
    </row>
    <row r="346" spans="2:5" x14ac:dyDescent="0.2">
      <c r="B346" s="25"/>
      <c r="C346" s="43"/>
      <c r="D346" s="26"/>
      <c r="E346" s="25"/>
    </row>
    <row r="347" spans="2:5" x14ac:dyDescent="0.2">
      <c r="B347" s="25"/>
      <c r="C347" s="43"/>
      <c r="D347" s="26"/>
      <c r="E347" s="25"/>
    </row>
    <row r="348" spans="2:5" x14ac:dyDescent="0.2">
      <c r="B348" s="25"/>
      <c r="C348" s="43"/>
      <c r="D348" s="26"/>
      <c r="E348" s="25"/>
    </row>
    <row r="349" spans="2:5" x14ac:dyDescent="0.2">
      <c r="B349" s="25"/>
      <c r="C349" s="43"/>
      <c r="D349" s="26"/>
      <c r="E349" s="25"/>
    </row>
    <row r="350" spans="2:5" x14ac:dyDescent="0.2">
      <c r="B350" s="25"/>
      <c r="C350" s="43"/>
      <c r="D350" s="26"/>
      <c r="E350" s="25"/>
    </row>
    <row r="351" spans="2:5" x14ac:dyDescent="0.2">
      <c r="B351" s="25"/>
      <c r="C351" s="43"/>
      <c r="D351" s="26"/>
      <c r="E351" s="25"/>
    </row>
    <row r="352" spans="2:5" x14ac:dyDescent="0.2">
      <c r="B352" s="25"/>
      <c r="C352" s="43"/>
      <c r="D352" s="26"/>
      <c r="E352" s="25"/>
    </row>
    <row r="353" spans="2:5" x14ac:dyDescent="0.2">
      <c r="B353" s="25"/>
      <c r="C353" s="43"/>
      <c r="D353" s="26"/>
      <c r="E353" s="25"/>
    </row>
    <row r="354" spans="2:5" x14ac:dyDescent="0.2">
      <c r="B354" s="25"/>
      <c r="C354" s="43"/>
      <c r="D354" s="26"/>
      <c r="E354" s="25"/>
    </row>
    <row r="355" spans="2:5" x14ac:dyDescent="0.2">
      <c r="B355" s="25"/>
      <c r="C355" s="43"/>
      <c r="D355" s="26"/>
      <c r="E355" s="25"/>
    </row>
    <row r="356" spans="2:5" x14ac:dyDescent="0.2">
      <c r="B356" s="25"/>
      <c r="C356" s="43"/>
      <c r="D356" s="26"/>
      <c r="E356" s="25"/>
    </row>
    <row r="357" spans="2:5" x14ac:dyDescent="0.2">
      <c r="B357" s="25"/>
      <c r="C357" s="43"/>
      <c r="D357" s="26"/>
      <c r="E357" s="25"/>
    </row>
    <row r="358" spans="2:5" x14ac:dyDescent="0.2">
      <c r="B358" s="25"/>
      <c r="C358" s="43"/>
      <c r="D358" s="26"/>
      <c r="E358" s="25"/>
    </row>
    <row r="359" spans="2:5" x14ac:dyDescent="0.2">
      <c r="B359" s="25"/>
    </row>
    <row r="360" spans="2:5" x14ac:dyDescent="0.2">
      <c r="B360" s="25"/>
    </row>
  </sheetData>
  <mergeCells count="5">
    <mergeCell ref="B2:E2"/>
    <mergeCell ref="N50:Q50"/>
    <mergeCell ref="N51:Q51"/>
    <mergeCell ref="N52:Q52"/>
    <mergeCell ref="B50:E50"/>
  </mergeCells>
  <phoneticPr fontId="3" type="noConversion"/>
  <pageMargins left="0.75" right="0.75" top="0.4" bottom="0.4" header="0.5" footer="0.5"/>
  <pageSetup scale="94"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90"/>
  <sheetViews>
    <sheetView zoomScale="70" zoomScaleNormal="70" workbookViewId="0"/>
  </sheetViews>
  <sheetFormatPr defaultRowHeight="12.75" x14ac:dyDescent="0.2"/>
  <cols>
    <col min="1" max="1" width="7.85546875" customWidth="1"/>
    <col min="2" max="2" width="39" customWidth="1"/>
    <col min="3" max="3" width="18.28515625" customWidth="1"/>
    <col min="4" max="4" width="19.5703125" customWidth="1"/>
    <col min="6" max="7" width="9.140625" style="39"/>
  </cols>
  <sheetData>
    <row r="1" spans="2:13" ht="22.5" customHeight="1" thickBot="1" x14ac:dyDescent="0.25"/>
    <row r="2" spans="2:13" ht="33.75" customHeight="1" thickBot="1" x14ac:dyDescent="0.25">
      <c r="B2" s="173" t="s">
        <v>158</v>
      </c>
      <c r="C2" s="173"/>
      <c r="D2" s="173"/>
    </row>
    <row r="3" spans="2:13" ht="29.25" customHeight="1" thickBot="1" x14ac:dyDescent="0.3">
      <c r="B3" s="83" t="s">
        <v>4</v>
      </c>
      <c r="C3" s="97" t="s">
        <v>100</v>
      </c>
      <c r="D3" s="97" t="s">
        <v>101</v>
      </c>
    </row>
    <row r="4" spans="2:13" x14ac:dyDescent="0.2">
      <c r="B4" s="85"/>
      <c r="C4" s="91"/>
      <c r="D4" s="92"/>
      <c r="E4" s="25"/>
      <c r="F4" s="47"/>
      <c r="G4" s="48"/>
      <c r="H4" s="1"/>
      <c r="I4" s="1"/>
      <c r="L4" s="39"/>
      <c r="M4" s="39"/>
    </row>
    <row r="5" spans="2:13" x14ac:dyDescent="0.2">
      <c r="B5" s="85" t="s">
        <v>169</v>
      </c>
      <c r="C5" s="151">
        <v>50589.239586892989</v>
      </c>
      <c r="D5" s="151">
        <v>24741.84892977609</v>
      </c>
      <c r="E5" s="25"/>
      <c r="F5" s="49"/>
      <c r="G5" s="48"/>
      <c r="H5" s="53"/>
      <c r="I5" s="9"/>
      <c r="L5" s="39"/>
      <c r="M5" s="39"/>
    </row>
    <row r="6" spans="2:13" x14ac:dyDescent="0.2">
      <c r="B6" s="85"/>
      <c r="C6" s="93"/>
      <c r="D6" s="93"/>
      <c r="E6" s="25"/>
      <c r="G6" s="41"/>
      <c r="I6" s="10"/>
      <c r="L6" s="39"/>
      <c r="M6" s="39"/>
    </row>
    <row r="7" spans="2:13" x14ac:dyDescent="0.2">
      <c r="B7" s="95" t="s">
        <v>170</v>
      </c>
      <c r="C7" s="93"/>
      <c r="D7" s="93"/>
    </row>
    <row r="8" spans="2:13" x14ac:dyDescent="0.2">
      <c r="B8" s="94" t="s">
        <v>9</v>
      </c>
      <c r="C8" s="93">
        <v>6207</v>
      </c>
      <c r="D8" s="93">
        <v>3573</v>
      </c>
      <c r="F8" s="50"/>
      <c r="G8" s="50"/>
    </row>
    <row r="9" spans="2:13" x14ac:dyDescent="0.2">
      <c r="B9" s="94" t="s">
        <v>10</v>
      </c>
      <c r="C9" s="93">
        <v>42696</v>
      </c>
      <c r="D9" s="93">
        <v>20356</v>
      </c>
      <c r="F9" s="51"/>
      <c r="G9" s="51"/>
    </row>
    <row r="10" spans="2:13" x14ac:dyDescent="0.2">
      <c r="B10" s="135" t="s">
        <v>132</v>
      </c>
      <c r="C10" s="93">
        <v>16</v>
      </c>
      <c r="D10" s="93">
        <v>8</v>
      </c>
      <c r="F10" s="51"/>
      <c r="G10" s="51"/>
    </row>
    <row r="11" spans="2:13" x14ac:dyDescent="0.2">
      <c r="B11" s="135" t="s">
        <v>133</v>
      </c>
      <c r="C11" s="93">
        <v>143</v>
      </c>
      <c r="D11" s="93">
        <v>67</v>
      </c>
      <c r="F11" s="51"/>
      <c r="G11" s="51"/>
    </row>
    <row r="12" spans="2:13" x14ac:dyDescent="0.2">
      <c r="B12" s="135" t="s">
        <v>134</v>
      </c>
      <c r="C12" s="93">
        <v>9</v>
      </c>
      <c r="D12" s="93">
        <v>0</v>
      </c>
      <c r="F12" s="51"/>
      <c r="G12" s="51"/>
    </row>
    <row r="13" spans="2:13" x14ac:dyDescent="0.2">
      <c r="B13" s="94" t="s">
        <v>12</v>
      </c>
      <c r="C13" s="93">
        <v>1518.2765658143655</v>
      </c>
      <c r="D13" s="93">
        <v>737.72343418563446</v>
      </c>
      <c r="F13" s="52"/>
      <c r="G13" s="52"/>
    </row>
    <row r="14" spans="2:13" x14ac:dyDescent="0.2">
      <c r="B14" s="95"/>
      <c r="C14" s="93"/>
      <c r="D14" s="93"/>
      <c r="F14" s="40"/>
      <c r="G14" s="40"/>
    </row>
    <row r="15" spans="2:13" x14ac:dyDescent="0.2">
      <c r="B15" s="95" t="s">
        <v>14</v>
      </c>
      <c r="C15" s="93"/>
      <c r="D15" s="93"/>
      <c r="E15" s="20"/>
    </row>
    <row r="16" spans="2:13" x14ac:dyDescent="0.2">
      <c r="B16" s="94" t="s">
        <v>15</v>
      </c>
      <c r="C16" s="93">
        <v>45456</v>
      </c>
      <c r="D16" s="93">
        <v>22534</v>
      </c>
    </row>
    <row r="17" spans="2:8" x14ac:dyDescent="0.2">
      <c r="B17" s="94" t="s">
        <v>17</v>
      </c>
      <c r="C17" s="93">
        <v>3478</v>
      </c>
      <c r="D17" s="93">
        <v>1421</v>
      </c>
    </row>
    <row r="18" spans="2:8" x14ac:dyDescent="0.2">
      <c r="B18" s="94" t="s">
        <v>12</v>
      </c>
      <c r="C18" s="93">
        <v>1655.2765658143655</v>
      </c>
      <c r="D18" s="93">
        <v>785.72343418563446</v>
      </c>
      <c r="F18" s="52"/>
      <c r="G18" s="52"/>
    </row>
    <row r="19" spans="2:8" x14ac:dyDescent="0.2">
      <c r="B19" s="95"/>
      <c r="C19" s="93"/>
      <c r="D19" s="93"/>
      <c r="F19" s="40"/>
      <c r="G19" s="40"/>
    </row>
    <row r="20" spans="2:8" x14ac:dyDescent="0.2">
      <c r="B20" s="95" t="s">
        <v>20</v>
      </c>
      <c r="C20" s="93"/>
      <c r="D20" s="93"/>
    </row>
    <row r="21" spans="2:8" x14ac:dyDescent="0.2">
      <c r="B21" s="94" t="s">
        <v>21</v>
      </c>
      <c r="C21" s="93">
        <v>20465</v>
      </c>
      <c r="D21" s="93">
        <v>13047</v>
      </c>
    </row>
    <row r="22" spans="2:8" x14ac:dyDescent="0.2">
      <c r="B22" s="94" t="s">
        <v>23</v>
      </c>
      <c r="C22" s="93">
        <v>2621</v>
      </c>
      <c r="D22" s="93">
        <v>1107</v>
      </c>
    </row>
    <row r="23" spans="2:8" x14ac:dyDescent="0.2">
      <c r="B23" s="94" t="s">
        <v>25</v>
      </c>
      <c r="C23" s="93">
        <v>22970</v>
      </c>
      <c r="D23" s="93">
        <v>8627</v>
      </c>
    </row>
    <row r="24" spans="2:8" x14ac:dyDescent="0.2">
      <c r="B24" s="94" t="s">
        <v>27</v>
      </c>
      <c r="C24" s="93">
        <v>193</v>
      </c>
      <c r="D24" s="93">
        <v>85</v>
      </c>
    </row>
    <row r="25" spans="2:8" x14ac:dyDescent="0.2">
      <c r="B25" s="94" t="s">
        <v>29</v>
      </c>
      <c r="C25" s="93">
        <v>608</v>
      </c>
      <c r="D25" s="93">
        <v>292</v>
      </c>
    </row>
    <row r="26" spans="2:8" x14ac:dyDescent="0.2">
      <c r="B26" s="94" t="s">
        <v>31</v>
      </c>
      <c r="C26" s="93">
        <v>231</v>
      </c>
      <c r="D26" s="93">
        <v>73</v>
      </c>
    </row>
    <row r="27" spans="2:8" x14ac:dyDescent="0.2">
      <c r="B27" s="94" t="s">
        <v>154</v>
      </c>
      <c r="C27" s="93">
        <v>1623</v>
      </c>
      <c r="D27" s="93">
        <v>714</v>
      </c>
    </row>
    <row r="28" spans="2:8" x14ac:dyDescent="0.2">
      <c r="B28" s="94" t="s">
        <v>12</v>
      </c>
      <c r="C28" s="93">
        <v>1878.2765658143655</v>
      </c>
      <c r="D28" s="93">
        <v>795.72343418563446</v>
      </c>
      <c r="F28" s="52"/>
      <c r="G28" s="52"/>
    </row>
    <row r="29" spans="2:8" x14ac:dyDescent="0.2">
      <c r="B29" s="95"/>
      <c r="C29" s="93"/>
      <c r="D29" s="93"/>
      <c r="F29" s="40"/>
      <c r="G29" s="40"/>
    </row>
    <row r="30" spans="2:8" x14ac:dyDescent="0.2">
      <c r="B30" s="95" t="s">
        <v>35</v>
      </c>
      <c r="C30" s="93"/>
      <c r="D30" s="93"/>
    </row>
    <row r="31" spans="2:8" x14ac:dyDescent="0.2">
      <c r="B31" s="94" t="s">
        <v>156</v>
      </c>
      <c r="C31" s="93">
        <v>335</v>
      </c>
      <c r="D31" s="93">
        <v>210</v>
      </c>
      <c r="H31" s="53"/>
    </row>
    <row r="32" spans="2:8" x14ac:dyDescent="0.2">
      <c r="B32" s="94" t="s">
        <v>155</v>
      </c>
      <c r="C32" s="93">
        <v>1708</v>
      </c>
      <c r="D32" s="93">
        <v>1140</v>
      </c>
      <c r="H32" s="53"/>
    </row>
    <row r="33" spans="2:7" x14ac:dyDescent="0.2">
      <c r="B33" s="94" t="s">
        <v>37</v>
      </c>
      <c r="C33" s="93">
        <v>12806</v>
      </c>
      <c r="D33" s="93">
        <v>7273</v>
      </c>
    </row>
    <row r="34" spans="2:7" x14ac:dyDescent="0.2">
      <c r="B34" s="94" t="s">
        <v>39</v>
      </c>
      <c r="C34" s="93">
        <v>24760</v>
      </c>
      <c r="D34" s="93">
        <v>10800</v>
      </c>
    </row>
    <row r="35" spans="2:7" x14ac:dyDescent="0.2">
      <c r="B35" s="94" t="s">
        <v>41</v>
      </c>
      <c r="C35" s="93">
        <v>9464</v>
      </c>
      <c r="D35" s="93">
        <v>4583</v>
      </c>
    </row>
    <row r="36" spans="2:7" x14ac:dyDescent="0.2">
      <c r="B36" s="94" t="s">
        <v>12</v>
      </c>
      <c r="C36" s="93">
        <v>1517.2765658143655</v>
      </c>
      <c r="D36" s="93">
        <v>735.72343418563446</v>
      </c>
      <c r="F36" s="52"/>
      <c r="G36" s="52"/>
    </row>
    <row r="37" spans="2:7" x14ac:dyDescent="0.2">
      <c r="B37" s="95"/>
      <c r="C37" s="93"/>
      <c r="D37" s="93"/>
      <c r="F37" s="40"/>
      <c r="G37" s="40"/>
    </row>
    <row r="38" spans="2:7" x14ac:dyDescent="0.2">
      <c r="B38" s="95" t="s">
        <v>171</v>
      </c>
      <c r="C38" s="93"/>
      <c r="D38" s="93"/>
    </row>
    <row r="39" spans="2:7" x14ac:dyDescent="0.2">
      <c r="B39" s="94" t="s">
        <v>172</v>
      </c>
      <c r="C39" s="93">
        <v>48933</v>
      </c>
      <c r="D39" s="93">
        <v>23865</v>
      </c>
    </row>
    <row r="40" spans="2:7" x14ac:dyDescent="0.2">
      <c r="B40" s="94" t="s">
        <v>173</v>
      </c>
      <c r="C40" s="93">
        <v>154</v>
      </c>
      <c r="D40" s="93">
        <v>140</v>
      </c>
    </row>
    <row r="41" spans="2:7" x14ac:dyDescent="0.2">
      <c r="B41" s="94" t="s">
        <v>174</v>
      </c>
      <c r="C41" s="93">
        <v>0</v>
      </c>
      <c r="D41" s="93">
        <v>0</v>
      </c>
    </row>
    <row r="42" spans="2:7" x14ac:dyDescent="0.2">
      <c r="B42" s="94" t="s">
        <v>175</v>
      </c>
      <c r="C42" s="93">
        <v>0</v>
      </c>
      <c r="D42" s="93">
        <v>0</v>
      </c>
    </row>
    <row r="43" spans="2:7" x14ac:dyDescent="0.2">
      <c r="B43" s="94" t="s">
        <v>176</v>
      </c>
      <c r="C43" s="93">
        <v>0</v>
      </c>
      <c r="D43" s="93">
        <v>0</v>
      </c>
    </row>
    <row r="44" spans="2:7" x14ac:dyDescent="0.2">
      <c r="B44" s="94" t="s">
        <v>12</v>
      </c>
      <c r="C44" s="93">
        <v>1502.2765658143655</v>
      </c>
      <c r="D44" s="93">
        <v>737.72343418563446</v>
      </c>
      <c r="F44" s="52"/>
      <c r="G44" s="52"/>
    </row>
    <row r="45" spans="2:7" x14ac:dyDescent="0.2">
      <c r="B45" s="95"/>
      <c r="C45" s="93"/>
      <c r="D45" s="93"/>
      <c r="F45" s="40"/>
      <c r="G45" s="40"/>
    </row>
    <row r="46" spans="2:7" x14ac:dyDescent="0.2">
      <c r="B46" s="95" t="s">
        <v>177</v>
      </c>
      <c r="C46" s="93"/>
      <c r="D46" s="93"/>
    </row>
    <row r="47" spans="2:7" x14ac:dyDescent="0.2">
      <c r="B47" s="94" t="s">
        <v>50</v>
      </c>
      <c r="C47" s="93">
        <v>39200</v>
      </c>
      <c r="D47" s="93">
        <v>20688</v>
      </c>
    </row>
    <row r="48" spans="2:7" x14ac:dyDescent="0.2">
      <c r="B48" s="94" t="s">
        <v>51</v>
      </c>
      <c r="C48" s="93">
        <v>8654</v>
      </c>
      <c r="D48" s="93">
        <v>3119</v>
      </c>
      <c r="F48" s="51"/>
      <c r="G48" s="51"/>
    </row>
    <row r="49" spans="2:10" ht="13.5" thickBot="1" x14ac:dyDescent="0.25">
      <c r="B49" s="96" t="s">
        <v>12</v>
      </c>
      <c r="C49" s="93">
        <v>2735.2765658143653</v>
      </c>
      <c r="D49" s="93">
        <v>934.72343418563446</v>
      </c>
      <c r="F49" s="52"/>
      <c r="G49" s="52"/>
    </row>
    <row r="50" spans="2:10" ht="95.25" customHeight="1" x14ac:dyDescent="0.2">
      <c r="B50" s="171" t="s">
        <v>168</v>
      </c>
      <c r="C50" s="171"/>
      <c r="D50" s="171"/>
      <c r="F50" s="40"/>
      <c r="G50" s="40"/>
      <c r="H50" s="166"/>
      <c r="I50" s="166"/>
      <c r="J50" s="166"/>
    </row>
    <row r="51" spans="2:10" x14ac:dyDescent="0.2">
      <c r="H51" s="166"/>
      <c r="I51" s="166"/>
      <c r="J51" s="166"/>
    </row>
    <row r="52" spans="2:10" x14ac:dyDescent="0.2">
      <c r="B52" s="157" t="s">
        <v>164</v>
      </c>
      <c r="H52" s="166"/>
      <c r="I52" s="166"/>
      <c r="J52" s="166"/>
    </row>
    <row r="57" spans="2:10" x14ac:dyDescent="0.2">
      <c r="F57" s="45"/>
      <c r="G57" s="45"/>
    </row>
    <row r="58" spans="2:10" x14ac:dyDescent="0.2">
      <c r="F58" s="45"/>
      <c r="G58" s="45"/>
    </row>
    <row r="59" spans="2:10" x14ac:dyDescent="0.2">
      <c r="F59" s="45"/>
      <c r="G59" s="45"/>
    </row>
    <row r="60" spans="2:10" x14ac:dyDescent="0.2">
      <c r="F60" s="45"/>
      <c r="G60" s="45"/>
    </row>
    <row r="61" spans="2:10" x14ac:dyDescent="0.2">
      <c r="F61" s="41"/>
      <c r="G61" s="41"/>
    </row>
    <row r="62" spans="2:10" x14ac:dyDescent="0.2">
      <c r="F62" s="41"/>
      <c r="G62" s="41"/>
    </row>
    <row r="63" spans="2:10" x14ac:dyDescent="0.2">
      <c r="F63" s="41"/>
      <c r="G63" s="41"/>
    </row>
    <row r="64" spans="2:10" x14ac:dyDescent="0.2">
      <c r="F64" s="45"/>
      <c r="G64" s="45"/>
    </row>
    <row r="65" spans="6:7" x14ac:dyDescent="0.2">
      <c r="F65" s="41"/>
      <c r="G65" s="41"/>
    </row>
    <row r="66" spans="6:7" x14ac:dyDescent="0.2">
      <c r="F66" s="41"/>
      <c r="G66" s="41"/>
    </row>
    <row r="67" spans="6:7" x14ac:dyDescent="0.2">
      <c r="F67" s="41"/>
      <c r="G67" s="41"/>
    </row>
    <row r="68" spans="6:7" x14ac:dyDescent="0.2">
      <c r="F68" s="41"/>
      <c r="G68" s="41"/>
    </row>
    <row r="69" spans="6:7" x14ac:dyDescent="0.2">
      <c r="F69" s="45"/>
      <c r="G69" s="45"/>
    </row>
    <row r="70" spans="6:7" x14ac:dyDescent="0.2">
      <c r="F70" s="41"/>
      <c r="G70" s="41"/>
    </row>
    <row r="71" spans="6:7" x14ac:dyDescent="0.2">
      <c r="F71" s="41"/>
      <c r="G71" s="41"/>
    </row>
    <row r="72" spans="6:7" x14ac:dyDescent="0.2">
      <c r="F72" s="41"/>
      <c r="G72" s="41"/>
    </row>
    <row r="73" spans="6:7" x14ac:dyDescent="0.2">
      <c r="F73" s="45"/>
      <c r="G73" s="45"/>
    </row>
    <row r="74" spans="6:7" x14ac:dyDescent="0.2">
      <c r="F74" s="41"/>
      <c r="G74" s="41"/>
    </row>
    <row r="75" spans="6:7" x14ac:dyDescent="0.2">
      <c r="F75" s="42"/>
      <c r="G75" s="42"/>
    </row>
    <row r="76" spans="6:7" x14ac:dyDescent="0.2">
      <c r="F76" s="41"/>
      <c r="G76" s="41"/>
    </row>
    <row r="77" spans="6:7" x14ac:dyDescent="0.2">
      <c r="F77" s="41"/>
      <c r="G77" s="41"/>
    </row>
    <row r="78" spans="6:7" x14ac:dyDescent="0.2">
      <c r="F78" s="41"/>
      <c r="G78" s="41"/>
    </row>
    <row r="79" spans="6:7" x14ac:dyDescent="0.2">
      <c r="F79" s="45"/>
      <c r="G79" s="45"/>
    </row>
    <row r="80" spans="6:7" x14ac:dyDescent="0.2">
      <c r="F80" s="41"/>
      <c r="G80" s="41"/>
    </row>
    <row r="81" spans="6:7" x14ac:dyDescent="0.2">
      <c r="F81" s="41"/>
      <c r="G81" s="41"/>
    </row>
    <row r="82" spans="6:7" x14ac:dyDescent="0.2">
      <c r="F82" s="41"/>
      <c r="G82" s="41"/>
    </row>
    <row r="83" spans="6:7" x14ac:dyDescent="0.2">
      <c r="F83" s="41"/>
      <c r="G83" s="41"/>
    </row>
    <row r="84" spans="6:7" x14ac:dyDescent="0.2">
      <c r="F84" s="41"/>
      <c r="G84" s="41"/>
    </row>
    <row r="85" spans="6:7" x14ac:dyDescent="0.2">
      <c r="F85" s="41"/>
      <c r="G85" s="41"/>
    </row>
    <row r="86" spans="6:7" x14ac:dyDescent="0.2">
      <c r="F86" s="45"/>
      <c r="G86" s="45"/>
    </row>
    <row r="90" spans="6:7" x14ac:dyDescent="0.2">
      <c r="F90" s="46"/>
      <c r="G90" s="46"/>
    </row>
  </sheetData>
  <mergeCells count="5">
    <mergeCell ref="B2:D2"/>
    <mergeCell ref="H50:J50"/>
    <mergeCell ref="H51:J51"/>
    <mergeCell ref="H52:J52"/>
    <mergeCell ref="B50:D50"/>
  </mergeCells>
  <phoneticPr fontId="3" type="noConversion"/>
  <pageMargins left="0.75" right="0.75" top="0.4" bottom="0.4" header="0.5" footer="0.5"/>
  <pageSetup scale="9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8"/>
  <sheetViews>
    <sheetView zoomScale="80" zoomScaleNormal="80" workbookViewId="0"/>
  </sheetViews>
  <sheetFormatPr defaultColWidth="9.140625" defaultRowHeight="12.75" x14ac:dyDescent="0.2"/>
  <cols>
    <col min="1" max="1" width="6.5703125" style="68" customWidth="1"/>
    <col min="2" max="2" width="46.28515625" style="68" customWidth="1"/>
    <col min="3" max="3" width="18.28515625" style="68" customWidth="1"/>
    <col min="4" max="4" width="18" style="68" customWidth="1"/>
    <col min="5" max="5" width="18.140625" style="68" customWidth="1"/>
    <col min="6" max="6" width="11.28515625" style="68" bestFit="1" customWidth="1"/>
    <col min="7" max="9" width="16.5703125" style="68" customWidth="1"/>
    <col min="10" max="10" width="16.42578125" style="68" customWidth="1"/>
    <col min="11" max="13" width="13.85546875" style="68" customWidth="1"/>
    <col min="14" max="16384" width="9.140625" style="68"/>
  </cols>
  <sheetData>
    <row r="1" spans="2:17" ht="29.25" customHeight="1" thickBot="1" x14ac:dyDescent="0.25"/>
    <row r="2" spans="2:17" ht="39" customHeight="1" thickBot="1" x14ac:dyDescent="0.25">
      <c r="B2" s="174" t="s">
        <v>179</v>
      </c>
      <c r="C2" s="174"/>
      <c r="D2" s="174"/>
      <c r="E2" s="174"/>
    </row>
    <row r="3" spans="2:17" ht="46.5" customHeight="1" thickBot="1" x14ac:dyDescent="0.3">
      <c r="B3" s="113" t="s">
        <v>76</v>
      </c>
      <c r="C3" s="114" t="s">
        <v>180</v>
      </c>
      <c r="D3" s="114" t="s">
        <v>108</v>
      </c>
      <c r="E3" s="114" t="s">
        <v>109</v>
      </c>
      <c r="G3" s="69"/>
      <c r="H3" s="69"/>
      <c r="I3" s="69"/>
      <c r="J3" s="69"/>
      <c r="K3" s="69"/>
      <c r="L3" s="69"/>
      <c r="M3" s="69"/>
    </row>
    <row r="4" spans="2:17" x14ac:dyDescent="0.2">
      <c r="B4" s="106" t="s">
        <v>77</v>
      </c>
      <c r="C4" s="107"/>
      <c r="D4" s="107"/>
      <c r="E4" s="108"/>
      <c r="G4" s="69"/>
      <c r="H4" s="69"/>
      <c r="I4" s="69"/>
      <c r="J4" s="69"/>
      <c r="K4" s="69"/>
      <c r="L4" s="69"/>
      <c r="M4" s="69"/>
      <c r="O4" s="69"/>
    </row>
    <row r="5" spans="2:17" x14ac:dyDescent="0.2">
      <c r="B5" s="109" t="s">
        <v>78</v>
      </c>
      <c r="C5" s="110">
        <v>16618</v>
      </c>
      <c r="D5" s="110">
        <v>15299</v>
      </c>
      <c r="E5" s="110">
        <v>1337</v>
      </c>
      <c r="G5" s="146"/>
      <c r="H5" s="77"/>
      <c r="I5" s="77"/>
      <c r="J5" s="69"/>
      <c r="K5" s="78"/>
      <c r="L5" s="77"/>
      <c r="M5" s="77"/>
      <c r="O5" s="76"/>
      <c r="P5" s="75"/>
      <c r="Q5" s="75"/>
    </row>
    <row r="6" spans="2:17" x14ac:dyDescent="0.2">
      <c r="B6" s="109" t="s">
        <v>79</v>
      </c>
      <c r="C6" s="110">
        <v>26441</v>
      </c>
      <c r="D6" s="110">
        <v>23706</v>
      </c>
      <c r="E6" s="110">
        <v>2768</v>
      </c>
      <c r="G6" s="146"/>
      <c r="H6" s="77"/>
      <c r="I6" s="77"/>
      <c r="J6" s="69"/>
      <c r="K6" s="78"/>
      <c r="L6" s="77"/>
      <c r="M6" s="77"/>
      <c r="O6" s="76"/>
      <c r="P6" s="75"/>
      <c r="Q6" s="75"/>
    </row>
    <row r="7" spans="2:17" x14ac:dyDescent="0.2">
      <c r="B7" s="111" t="s">
        <v>80</v>
      </c>
      <c r="C7" s="110">
        <v>13710</v>
      </c>
      <c r="D7" s="110">
        <v>12652</v>
      </c>
      <c r="E7" s="110">
        <v>1073</v>
      </c>
      <c r="G7" s="146"/>
      <c r="H7" s="77"/>
      <c r="I7" s="77"/>
      <c r="J7" s="69"/>
      <c r="K7" s="78"/>
      <c r="L7" s="77"/>
      <c r="M7" s="77"/>
      <c r="O7" s="76"/>
      <c r="P7" s="75"/>
      <c r="Q7" s="75"/>
    </row>
    <row r="8" spans="2:17" x14ac:dyDescent="0.2">
      <c r="B8" s="111" t="s">
        <v>81</v>
      </c>
      <c r="C8" s="110">
        <v>1147</v>
      </c>
      <c r="D8" s="110">
        <v>1010</v>
      </c>
      <c r="E8" s="110">
        <v>139</v>
      </c>
      <c r="G8" s="146"/>
      <c r="H8" s="77"/>
      <c r="I8" s="77"/>
      <c r="J8" s="69"/>
      <c r="K8" s="78"/>
      <c r="L8" s="77"/>
      <c r="M8" s="77"/>
      <c r="O8" s="76"/>
      <c r="P8" s="75"/>
      <c r="Q8" s="75"/>
    </row>
    <row r="9" spans="2:17" x14ac:dyDescent="0.2">
      <c r="B9" s="111" t="s">
        <v>82</v>
      </c>
      <c r="C9" s="110">
        <v>1074</v>
      </c>
      <c r="D9" s="110">
        <v>808</v>
      </c>
      <c r="E9" s="110">
        <v>268</v>
      </c>
      <c r="G9" s="146"/>
      <c r="H9" s="77"/>
      <c r="I9" s="77"/>
      <c r="J9" s="69"/>
      <c r="K9" s="78"/>
      <c r="L9" s="77"/>
      <c r="M9" s="77"/>
      <c r="O9" s="76"/>
      <c r="P9" s="75"/>
      <c r="Q9" s="75"/>
    </row>
    <row r="10" spans="2:17" x14ac:dyDescent="0.2">
      <c r="B10" s="111" t="s">
        <v>83</v>
      </c>
      <c r="C10" s="110">
        <v>1545</v>
      </c>
      <c r="D10" s="110">
        <v>1479</v>
      </c>
      <c r="E10" s="110">
        <v>68</v>
      </c>
      <c r="G10" s="146"/>
      <c r="H10" s="77"/>
      <c r="I10" s="77"/>
      <c r="J10" s="69"/>
      <c r="K10" s="78"/>
      <c r="L10" s="77"/>
      <c r="M10" s="77"/>
      <c r="O10" s="76"/>
      <c r="P10" s="75"/>
      <c r="Q10" s="75"/>
    </row>
    <row r="11" spans="2:17" x14ac:dyDescent="0.2">
      <c r="B11" s="111" t="s">
        <v>84</v>
      </c>
      <c r="C11" s="110">
        <v>483</v>
      </c>
      <c r="D11" s="110">
        <v>464</v>
      </c>
      <c r="E11" s="110">
        <v>19</v>
      </c>
      <c r="G11" s="146"/>
      <c r="H11" s="77"/>
      <c r="I11" s="77"/>
      <c r="J11" s="69"/>
      <c r="K11" s="78"/>
      <c r="L11" s="77"/>
      <c r="M11" s="77"/>
      <c r="O11" s="76"/>
      <c r="P11" s="75"/>
      <c r="Q11" s="75"/>
    </row>
    <row r="12" spans="2:17" x14ac:dyDescent="0.2">
      <c r="B12" s="111" t="s">
        <v>85</v>
      </c>
      <c r="C12" s="110">
        <v>269</v>
      </c>
      <c r="D12" s="110">
        <v>224</v>
      </c>
      <c r="E12" s="110">
        <v>45</v>
      </c>
      <c r="G12" s="146"/>
      <c r="H12" s="77"/>
      <c r="I12" s="77"/>
      <c r="J12" s="69"/>
      <c r="K12" s="78"/>
      <c r="L12" s="77"/>
      <c r="M12" s="77"/>
      <c r="O12" s="76"/>
      <c r="P12" s="75"/>
      <c r="Q12" s="75"/>
    </row>
    <row r="13" spans="2:17" x14ac:dyDescent="0.2">
      <c r="B13" s="111" t="s">
        <v>140</v>
      </c>
      <c r="C13" s="110">
        <v>519</v>
      </c>
      <c r="D13" s="110">
        <v>433</v>
      </c>
      <c r="E13" s="110">
        <v>86</v>
      </c>
      <c r="G13" s="146"/>
      <c r="H13" s="77"/>
      <c r="I13" s="77"/>
      <c r="J13" s="69"/>
      <c r="K13" s="78"/>
      <c r="L13" s="77"/>
      <c r="M13" s="77"/>
      <c r="O13" s="76"/>
      <c r="P13" s="75"/>
      <c r="Q13" s="75"/>
    </row>
    <row r="14" spans="2:17" x14ac:dyDescent="0.2">
      <c r="B14" s="111" t="s">
        <v>139</v>
      </c>
      <c r="C14" s="110">
        <v>822</v>
      </c>
      <c r="D14" s="110">
        <v>693</v>
      </c>
      <c r="E14" s="110">
        <v>130</v>
      </c>
      <c r="G14" s="146"/>
      <c r="H14" s="77"/>
      <c r="I14" s="77"/>
      <c r="J14" s="69"/>
      <c r="K14" s="78"/>
      <c r="L14" s="77"/>
      <c r="M14" s="77"/>
      <c r="O14" s="76"/>
      <c r="P14" s="75"/>
      <c r="Q14" s="75"/>
    </row>
    <row r="15" spans="2:17" x14ac:dyDescent="0.2">
      <c r="B15" s="111" t="s">
        <v>138</v>
      </c>
      <c r="C15" s="110">
        <v>1957</v>
      </c>
      <c r="D15" s="110">
        <v>1347</v>
      </c>
      <c r="E15" s="110">
        <v>611</v>
      </c>
      <c r="G15" s="146"/>
      <c r="H15" s="77"/>
      <c r="I15" s="77"/>
      <c r="J15" s="69"/>
      <c r="K15" s="78"/>
      <c r="L15" s="77"/>
      <c r="M15" s="77"/>
      <c r="O15" s="76"/>
      <c r="P15" s="75"/>
      <c r="Q15" s="75"/>
    </row>
    <row r="16" spans="2:17" x14ac:dyDescent="0.2">
      <c r="B16" s="111" t="s">
        <v>137</v>
      </c>
      <c r="C16" s="110">
        <v>22</v>
      </c>
      <c r="D16" s="110">
        <v>15</v>
      </c>
      <c r="E16" s="110">
        <v>7</v>
      </c>
      <c r="G16" s="146"/>
      <c r="H16" s="77"/>
      <c r="I16" s="77"/>
      <c r="J16" s="69"/>
      <c r="K16" s="78"/>
      <c r="L16" s="77"/>
      <c r="M16" s="77"/>
      <c r="O16" s="76"/>
      <c r="P16" s="75"/>
      <c r="Q16" s="75"/>
    </row>
    <row r="17" spans="2:31" x14ac:dyDescent="0.2">
      <c r="B17" s="111" t="s">
        <v>136</v>
      </c>
      <c r="C17" s="110">
        <v>92</v>
      </c>
      <c r="D17" s="110">
        <v>63</v>
      </c>
      <c r="E17" s="110">
        <v>29</v>
      </c>
      <c r="G17" s="146"/>
      <c r="H17" s="77"/>
      <c r="I17" s="77"/>
      <c r="J17" s="69"/>
      <c r="K17" s="78"/>
      <c r="L17" s="77"/>
      <c r="M17" s="77"/>
      <c r="O17" s="76"/>
      <c r="P17" s="75"/>
      <c r="Q17" s="75"/>
    </row>
    <row r="18" spans="2:31" x14ac:dyDescent="0.2">
      <c r="B18" s="111" t="s">
        <v>86</v>
      </c>
      <c r="C18" s="110">
        <v>2154</v>
      </c>
      <c r="D18" s="110">
        <v>1767</v>
      </c>
      <c r="E18" s="110">
        <v>391</v>
      </c>
      <c r="G18" s="146"/>
      <c r="H18" s="77"/>
      <c r="I18" s="77"/>
      <c r="J18" s="69"/>
      <c r="K18" s="78"/>
      <c r="L18" s="77"/>
      <c r="M18" s="77"/>
      <c r="O18" s="76"/>
      <c r="P18" s="75"/>
      <c r="Q18" s="75"/>
    </row>
    <row r="19" spans="2:31" x14ac:dyDescent="0.2">
      <c r="B19" s="111" t="s">
        <v>87</v>
      </c>
      <c r="C19" s="110">
        <v>1612</v>
      </c>
      <c r="D19" s="110">
        <v>1419</v>
      </c>
      <c r="E19" s="110">
        <v>195</v>
      </c>
      <c r="G19" s="146"/>
      <c r="H19" s="77"/>
      <c r="I19" s="77"/>
      <c r="J19" s="69"/>
      <c r="K19" s="78"/>
      <c r="L19" s="77"/>
      <c r="M19" s="77"/>
      <c r="O19" s="76"/>
      <c r="P19" s="75"/>
      <c r="Q19" s="75"/>
    </row>
    <row r="20" spans="2:31" x14ac:dyDescent="0.2">
      <c r="B20" s="111" t="s">
        <v>88</v>
      </c>
      <c r="C20" s="110">
        <v>741</v>
      </c>
      <c r="D20" s="110">
        <v>620</v>
      </c>
      <c r="E20" s="110">
        <v>122</v>
      </c>
      <c r="G20" s="146"/>
      <c r="H20" s="77"/>
      <c r="I20" s="77"/>
      <c r="J20" s="69"/>
      <c r="K20" s="78"/>
      <c r="L20" s="77"/>
      <c r="M20" s="77"/>
      <c r="O20" s="76"/>
      <c r="P20" s="75"/>
      <c r="Q20" s="75"/>
    </row>
    <row r="21" spans="2:31" x14ac:dyDescent="0.2">
      <c r="B21" s="111" t="s">
        <v>89</v>
      </c>
      <c r="C21" s="110">
        <v>0</v>
      </c>
      <c r="D21" s="110">
        <v>0</v>
      </c>
      <c r="E21" s="110">
        <v>0</v>
      </c>
      <c r="G21" s="146"/>
      <c r="H21" s="77"/>
      <c r="I21" s="77"/>
      <c r="J21" s="69"/>
      <c r="K21" s="78"/>
      <c r="L21" s="77"/>
      <c r="M21" s="77"/>
      <c r="O21" s="76"/>
      <c r="P21" s="75"/>
      <c r="Q21" s="75"/>
    </row>
    <row r="22" spans="2:31" x14ac:dyDescent="0.2">
      <c r="B22" s="111" t="s">
        <v>135</v>
      </c>
      <c r="C22" s="110">
        <v>509</v>
      </c>
      <c r="D22" s="110">
        <v>481</v>
      </c>
      <c r="E22" s="110">
        <v>29</v>
      </c>
      <c r="G22" s="146"/>
      <c r="H22" s="77"/>
      <c r="I22" s="77"/>
      <c r="J22" s="69"/>
      <c r="K22" s="78"/>
      <c r="L22" s="77"/>
      <c r="M22" s="77"/>
      <c r="O22" s="76"/>
      <c r="P22" s="75"/>
      <c r="Q22" s="75"/>
    </row>
    <row r="23" spans="2:31" x14ac:dyDescent="0.2">
      <c r="B23" s="111" t="s">
        <v>90</v>
      </c>
      <c r="C23" s="110">
        <v>888</v>
      </c>
      <c r="D23" s="110">
        <v>757</v>
      </c>
      <c r="E23" s="110">
        <v>132</v>
      </c>
      <c r="G23" s="146"/>
      <c r="H23" s="77"/>
      <c r="I23" s="77"/>
      <c r="J23" s="69"/>
      <c r="K23" s="78"/>
      <c r="L23" s="77"/>
      <c r="M23" s="77"/>
      <c r="O23" s="76"/>
      <c r="P23" s="75"/>
      <c r="Q23" s="75"/>
    </row>
    <row r="24" spans="2:31" ht="13.5" thickBot="1" x14ac:dyDescent="0.25">
      <c r="B24" s="112" t="s">
        <v>128</v>
      </c>
      <c r="C24" s="110">
        <v>4728</v>
      </c>
      <c r="D24" s="110">
        <v>2579</v>
      </c>
      <c r="E24" s="110">
        <v>2154</v>
      </c>
      <c r="G24" s="147"/>
      <c r="H24" s="74"/>
      <c r="I24" s="74"/>
      <c r="J24" s="74"/>
      <c r="K24" s="74"/>
      <c r="L24" s="74"/>
      <c r="M24" s="74"/>
    </row>
    <row r="25" spans="2:31" s="69" customFormat="1" ht="66" customHeight="1" x14ac:dyDescent="0.2">
      <c r="B25" s="171" t="s">
        <v>167</v>
      </c>
      <c r="C25" s="172"/>
      <c r="D25" s="172"/>
      <c r="E25" s="172"/>
      <c r="F25" s="72"/>
      <c r="G25" s="166"/>
      <c r="H25" s="167"/>
      <c r="I25" s="167"/>
      <c r="J25" s="167"/>
      <c r="K25" s="72"/>
      <c r="L25" s="72"/>
      <c r="M25" s="72"/>
      <c r="N25" s="72"/>
      <c r="O25" s="72"/>
      <c r="P25" s="72"/>
      <c r="Q25" s="72"/>
      <c r="R25" s="72"/>
      <c r="S25" s="72"/>
      <c r="T25" s="72"/>
      <c r="U25" s="72"/>
      <c r="V25" s="72"/>
      <c r="W25" s="72"/>
      <c r="X25" s="72"/>
      <c r="Y25" s="72"/>
      <c r="Z25" s="72"/>
      <c r="AA25" s="72"/>
      <c r="AB25" s="72"/>
      <c r="AC25" s="72"/>
      <c r="AD25" s="72"/>
      <c r="AE25" s="72"/>
    </row>
    <row r="26" spans="2:31" s="69" customFormat="1" x14ac:dyDescent="0.2">
      <c r="F26" s="73"/>
      <c r="G26" s="166"/>
      <c r="H26" s="167"/>
      <c r="I26" s="167"/>
      <c r="J26" s="167"/>
    </row>
    <row r="27" spans="2:31" s="69" customFormat="1" ht="15.75" customHeight="1" x14ac:dyDescent="0.2">
      <c r="B27" s="157" t="s">
        <v>164</v>
      </c>
      <c r="C27" s="71"/>
      <c r="D27" s="71"/>
      <c r="E27" s="71"/>
    </row>
    <row r="28" spans="2:31" s="69" customFormat="1" ht="15.75" customHeight="1" x14ac:dyDescent="0.2">
      <c r="B28" s="68"/>
      <c r="C28" s="68"/>
      <c r="D28" s="68"/>
      <c r="E28" s="68"/>
    </row>
    <row r="29" spans="2:31" s="69" customFormat="1" x14ac:dyDescent="0.2">
      <c r="B29" s="68"/>
      <c r="C29" s="68"/>
      <c r="D29" s="68"/>
      <c r="E29" s="68"/>
    </row>
    <row r="30" spans="2:31" s="69" customFormat="1" x14ac:dyDescent="0.2">
      <c r="B30" s="68"/>
      <c r="C30" s="68"/>
      <c r="D30" s="68"/>
      <c r="E30" s="68"/>
    </row>
    <row r="31" spans="2:31" s="69" customFormat="1" x14ac:dyDescent="0.2">
      <c r="B31" s="68"/>
      <c r="C31" s="68"/>
      <c r="D31" s="68"/>
      <c r="E31" s="68"/>
      <c r="F31" s="70"/>
    </row>
    <row r="32" spans="2:31" s="69" customFormat="1" x14ac:dyDescent="0.2">
      <c r="B32" s="68"/>
      <c r="C32" s="68"/>
      <c r="D32" s="68"/>
      <c r="E32" s="68"/>
      <c r="F32" s="70"/>
    </row>
    <row r="33" spans="2:14" s="69" customFormat="1" x14ac:dyDescent="0.2">
      <c r="B33" s="68"/>
      <c r="C33" s="68"/>
      <c r="D33" s="68"/>
      <c r="E33" s="68"/>
    </row>
    <row r="34" spans="2:14" s="69" customFormat="1" x14ac:dyDescent="0.2">
      <c r="B34" s="68"/>
      <c r="C34" s="68"/>
      <c r="D34" s="68"/>
      <c r="E34" s="68"/>
      <c r="G34" s="72"/>
      <c r="H34" s="72"/>
      <c r="I34" s="72"/>
      <c r="J34" s="72"/>
      <c r="K34" s="72"/>
      <c r="L34" s="72"/>
      <c r="M34" s="72"/>
      <c r="N34" s="72"/>
    </row>
    <row r="35" spans="2:14" s="69" customFormat="1" x14ac:dyDescent="0.2">
      <c r="B35" s="68"/>
      <c r="C35" s="68"/>
      <c r="D35" s="68"/>
      <c r="E35" s="68"/>
    </row>
    <row r="36" spans="2:14" s="69" customFormat="1" x14ac:dyDescent="0.2">
      <c r="B36" s="68"/>
      <c r="C36" s="68"/>
      <c r="D36" s="68"/>
      <c r="E36" s="68"/>
    </row>
    <row r="37" spans="2:14" s="69" customFormat="1" x14ac:dyDescent="0.2">
      <c r="B37" s="68"/>
      <c r="C37" s="68"/>
      <c r="D37" s="68"/>
      <c r="E37" s="68"/>
    </row>
    <row r="38" spans="2:14" s="69" customFormat="1" x14ac:dyDescent="0.2">
      <c r="B38" s="68"/>
      <c r="C38" s="68"/>
      <c r="D38" s="68"/>
      <c r="E38" s="68"/>
    </row>
    <row r="39" spans="2:14" s="69" customFormat="1" x14ac:dyDescent="0.2">
      <c r="B39" s="68"/>
      <c r="C39" s="68"/>
      <c r="D39" s="68"/>
      <c r="E39" s="68"/>
    </row>
    <row r="40" spans="2:14" s="69" customFormat="1" x14ac:dyDescent="0.2">
      <c r="B40" s="68"/>
      <c r="C40" s="68"/>
      <c r="D40" s="68"/>
      <c r="E40" s="68"/>
    </row>
    <row r="41" spans="2:14" s="69" customFormat="1" x14ac:dyDescent="0.2">
      <c r="B41" s="68"/>
      <c r="C41" s="68"/>
      <c r="D41" s="68"/>
      <c r="E41" s="68"/>
      <c r="J41" s="70"/>
      <c r="K41" s="70"/>
      <c r="L41" s="70"/>
      <c r="M41" s="70"/>
      <c r="N41" s="70"/>
    </row>
    <row r="42" spans="2:14" s="69" customFormat="1" x14ac:dyDescent="0.2">
      <c r="B42" s="68"/>
      <c r="C42" s="68"/>
      <c r="D42" s="68"/>
      <c r="E42" s="68"/>
    </row>
    <row r="43" spans="2:14" s="69" customFormat="1" x14ac:dyDescent="0.2">
      <c r="B43" s="68"/>
      <c r="C43" s="68"/>
      <c r="D43" s="68"/>
      <c r="E43" s="68"/>
    </row>
    <row r="44" spans="2:14" s="69" customFormat="1" x14ac:dyDescent="0.2">
      <c r="B44" s="68"/>
      <c r="C44" s="68"/>
      <c r="D44" s="68"/>
      <c r="E44" s="68"/>
    </row>
    <row r="45" spans="2:14" s="69" customFormat="1" x14ac:dyDescent="0.2">
      <c r="B45" s="68"/>
      <c r="C45" s="68"/>
      <c r="D45" s="68"/>
      <c r="E45" s="68"/>
    </row>
    <row r="46" spans="2:14" s="69" customFormat="1" x14ac:dyDescent="0.2">
      <c r="B46" s="68"/>
      <c r="C46" s="68"/>
      <c r="D46" s="68"/>
      <c r="E46" s="68"/>
    </row>
    <row r="47" spans="2:14" s="69" customFormat="1" x14ac:dyDescent="0.2">
      <c r="B47" s="68"/>
      <c r="C47" s="68"/>
      <c r="D47" s="68"/>
      <c r="E47" s="68"/>
    </row>
    <row r="48" spans="2:14" s="69" customFormat="1" x14ac:dyDescent="0.2">
      <c r="B48" s="68"/>
      <c r="C48" s="68"/>
      <c r="D48" s="68"/>
      <c r="E48" s="68"/>
      <c r="J48" s="70"/>
      <c r="K48" s="70"/>
      <c r="L48" s="70"/>
      <c r="M48" s="70"/>
      <c r="N48" s="70"/>
    </row>
  </sheetData>
  <mergeCells count="4">
    <mergeCell ref="B2:E2"/>
    <mergeCell ref="G25:J25"/>
    <mergeCell ref="G26:J26"/>
    <mergeCell ref="B25:E25"/>
  </mergeCells>
  <pageMargins left="0.75" right="0.75" top="0.75" bottom="0.75" header="0.5" footer="0.5"/>
  <pageSetup scale="8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32"/>
  <sheetViews>
    <sheetView zoomScale="80" zoomScaleNormal="80" workbookViewId="0"/>
  </sheetViews>
  <sheetFormatPr defaultRowHeight="12.75" x14ac:dyDescent="0.2"/>
  <cols>
    <col min="1" max="1" width="6.140625" customWidth="1"/>
    <col min="2" max="2" width="30.5703125" customWidth="1"/>
    <col min="3" max="4" width="18.5703125" customWidth="1"/>
    <col min="5" max="6" width="18.28515625" customWidth="1"/>
    <col min="7" max="7" width="18.140625" customWidth="1"/>
    <col min="8" max="8" width="17.5703125" style="42" customWidth="1"/>
    <col min="9" max="9" width="12" style="39" bestFit="1" customWidth="1"/>
    <col min="10" max="10" width="13.85546875" style="39" bestFit="1" customWidth="1"/>
    <col min="11" max="12" width="12.28515625" style="39" bestFit="1" customWidth="1"/>
    <col min="13" max="17" width="11" style="39" bestFit="1" customWidth="1"/>
  </cols>
  <sheetData>
    <row r="1" spans="2:19" ht="25.5" customHeight="1" thickBot="1" x14ac:dyDescent="0.25"/>
    <row r="2" spans="2:19" ht="45" customHeight="1" thickBot="1" x14ac:dyDescent="0.25">
      <c r="B2" s="175" t="s">
        <v>183</v>
      </c>
      <c r="C2" s="176"/>
      <c r="D2" s="176"/>
      <c r="E2" s="176"/>
      <c r="F2" s="176"/>
      <c r="G2" s="176"/>
      <c r="H2" s="127"/>
      <c r="I2"/>
      <c r="J2"/>
      <c r="K2"/>
      <c r="L2"/>
      <c r="M2"/>
      <c r="N2"/>
      <c r="O2"/>
      <c r="P2"/>
      <c r="Q2"/>
    </row>
    <row r="3" spans="2:19" ht="28.5" customHeight="1" thickBot="1" x14ac:dyDescent="0.3">
      <c r="B3" s="182" t="s">
        <v>93</v>
      </c>
      <c r="C3" s="180" t="s">
        <v>182</v>
      </c>
      <c r="D3" s="177" t="s">
        <v>108</v>
      </c>
      <c r="E3" s="178"/>
      <c r="F3" s="179"/>
      <c r="G3" s="180" t="s">
        <v>109</v>
      </c>
      <c r="H3"/>
      <c r="I3"/>
      <c r="J3"/>
      <c r="K3"/>
      <c r="L3"/>
      <c r="M3"/>
      <c r="N3"/>
      <c r="O3"/>
      <c r="P3"/>
      <c r="Q3"/>
    </row>
    <row r="4" spans="2:19" ht="29.25" customHeight="1" thickBot="1" x14ac:dyDescent="0.3">
      <c r="B4" s="183"/>
      <c r="C4" s="181"/>
      <c r="D4" s="97" t="s">
        <v>73</v>
      </c>
      <c r="E4" s="97" t="s">
        <v>10</v>
      </c>
      <c r="F4" s="97" t="s">
        <v>9</v>
      </c>
      <c r="G4" s="181"/>
      <c r="H4"/>
      <c r="I4"/>
      <c r="J4"/>
      <c r="K4"/>
      <c r="L4"/>
      <c r="M4"/>
      <c r="N4"/>
      <c r="O4"/>
      <c r="P4"/>
      <c r="Q4"/>
    </row>
    <row r="5" spans="2:19" x14ac:dyDescent="0.2">
      <c r="B5" s="80"/>
      <c r="C5" s="121"/>
      <c r="D5" s="121"/>
      <c r="E5" s="121"/>
      <c r="F5" s="137"/>
      <c r="G5" s="137"/>
      <c r="H5"/>
      <c r="I5"/>
      <c r="J5"/>
      <c r="K5"/>
      <c r="L5"/>
      <c r="M5"/>
      <c r="N5"/>
      <c r="O5"/>
      <c r="P5"/>
      <c r="Q5"/>
    </row>
    <row r="6" spans="2:19" x14ac:dyDescent="0.2">
      <c r="B6" s="80" t="s">
        <v>93</v>
      </c>
      <c r="C6" s="122"/>
      <c r="D6" s="122"/>
      <c r="E6" s="122"/>
      <c r="F6" s="122"/>
      <c r="G6" s="122"/>
      <c r="H6"/>
      <c r="I6"/>
      <c r="J6"/>
      <c r="K6"/>
      <c r="L6"/>
      <c r="M6"/>
      <c r="N6"/>
      <c r="O6"/>
      <c r="P6"/>
      <c r="Q6"/>
    </row>
    <row r="7" spans="2:19" x14ac:dyDescent="0.2">
      <c r="B7" s="123" t="s">
        <v>94</v>
      </c>
      <c r="C7" s="124">
        <v>548</v>
      </c>
      <c r="D7" s="124">
        <v>534</v>
      </c>
      <c r="E7" s="124">
        <v>485</v>
      </c>
      <c r="F7" s="124">
        <v>49</v>
      </c>
      <c r="G7" s="124">
        <v>15</v>
      </c>
      <c r="H7"/>
      <c r="J7" s="148"/>
      <c r="K7" s="53"/>
      <c r="L7" s="148"/>
      <c r="N7" s="40"/>
      <c r="O7" s="40"/>
      <c r="P7" s="40"/>
      <c r="R7" s="40"/>
      <c r="S7" s="30"/>
    </row>
    <row r="8" spans="2:19" x14ac:dyDescent="0.2">
      <c r="B8" s="123" t="s">
        <v>123</v>
      </c>
      <c r="C8" s="124">
        <v>1780</v>
      </c>
      <c r="D8" s="124">
        <v>1553</v>
      </c>
      <c r="E8" s="124">
        <v>1380</v>
      </c>
      <c r="F8" s="124">
        <v>173</v>
      </c>
      <c r="G8" s="124">
        <v>230</v>
      </c>
      <c r="H8"/>
      <c r="J8" s="148"/>
      <c r="K8" s="53"/>
      <c r="L8" s="148"/>
      <c r="N8" s="40"/>
      <c r="O8" s="40"/>
      <c r="P8" s="40"/>
      <c r="R8" s="40"/>
      <c r="S8" s="30"/>
    </row>
    <row r="9" spans="2:19" x14ac:dyDescent="0.2">
      <c r="B9" s="123" t="s">
        <v>124</v>
      </c>
      <c r="C9" s="124">
        <v>4817</v>
      </c>
      <c r="D9" s="124">
        <v>4276</v>
      </c>
      <c r="E9" s="124">
        <v>3741</v>
      </c>
      <c r="F9" s="124">
        <v>524</v>
      </c>
      <c r="G9" s="124">
        <v>546</v>
      </c>
      <c r="H9"/>
      <c r="J9" s="148"/>
      <c r="K9" s="53"/>
      <c r="L9" s="148"/>
      <c r="N9" s="40"/>
      <c r="O9" s="40"/>
      <c r="P9" s="40"/>
      <c r="R9" s="40"/>
      <c r="S9" s="30"/>
    </row>
    <row r="10" spans="2:19" x14ac:dyDescent="0.2">
      <c r="B10" s="123" t="s">
        <v>125</v>
      </c>
      <c r="C10" s="124">
        <v>6881</v>
      </c>
      <c r="D10" s="124">
        <v>6146</v>
      </c>
      <c r="E10" s="124">
        <v>5626</v>
      </c>
      <c r="F10" s="124">
        <v>520</v>
      </c>
      <c r="G10" s="124">
        <v>742</v>
      </c>
      <c r="H10"/>
      <c r="J10" s="148"/>
      <c r="K10" s="53"/>
      <c r="L10" s="148"/>
      <c r="N10" s="40"/>
      <c r="O10" s="40"/>
      <c r="P10" s="40"/>
      <c r="R10" s="40"/>
      <c r="S10" s="30"/>
    </row>
    <row r="11" spans="2:19" x14ac:dyDescent="0.2">
      <c r="B11" s="123" t="s">
        <v>126</v>
      </c>
      <c r="C11" s="124">
        <v>5843</v>
      </c>
      <c r="D11" s="124">
        <v>5116</v>
      </c>
      <c r="E11" s="124">
        <v>4514</v>
      </c>
      <c r="F11" s="124">
        <v>603</v>
      </c>
      <c r="G11" s="124">
        <v>733</v>
      </c>
      <c r="H11"/>
      <c r="J11" s="148"/>
      <c r="K11" s="53"/>
      <c r="L11" s="148"/>
      <c r="N11" s="40"/>
      <c r="O11" s="40"/>
      <c r="P11" s="40"/>
      <c r="R11" s="40"/>
      <c r="S11" s="30"/>
    </row>
    <row r="12" spans="2:19" x14ac:dyDescent="0.2">
      <c r="B12" s="123" t="s">
        <v>127</v>
      </c>
      <c r="C12" s="124">
        <v>53204</v>
      </c>
      <c r="D12" s="124">
        <v>47746</v>
      </c>
      <c r="E12" s="124">
        <v>43190</v>
      </c>
      <c r="F12" s="124">
        <v>4548</v>
      </c>
      <c r="G12" s="124">
        <v>5524</v>
      </c>
      <c r="H12"/>
      <c r="J12" s="148"/>
      <c r="K12" s="53"/>
      <c r="L12" s="148"/>
      <c r="N12" s="40"/>
      <c r="O12" s="40"/>
      <c r="P12" s="40"/>
      <c r="R12" s="40"/>
      <c r="S12" s="30"/>
    </row>
    <row r="13" spans="2:19" ht="13.5" thickBot="1" x14ac:dyDescent="0.25">
      <c r="B13" s="125" t="s">
        <v>12</v>
      </c>
      <c r="C13" s="124">
        <v>2249</v>
      </c>
      <c r="D13" s="124">
        <v>434</v>
      </c>
      <c r="E13" s="124">
        <v>386.40986324077909</v>
      </c>
      <c r="F13" s="126">
        <v>47.59013675922089</v>
      </c>
      <c r="G13" s="126">
        <v>1814</v>
      </c>
      <c r="H13"/>
      <c r="I13"/>
      <c r="J13" s="53"/>
      <c r="K13" s="53"/>
      <c r="L13" s="53"/>
      <c r="M13"/>
      <c r="N13"/>
      <c r="O13"/>
      <c r="P13"/>
      <c r="Q13"/>
    </row>
    <row r="14" spans="2:19" ht="58.15" customHeight="1" x14ac:dyDescent="0.2">
      <c r="B14" s="171" t="s">
        <v>167</v>
      </c>
      <c r="C14" s="171"/>
      <c r="D14" s="171"/>
      <c r="E14" s="171"/>
      <c r="F14" s="171"/>
      <c r="G14" s="171"/>
      <c r="H14"/>
      <c r="I14"/>
      <c r="J14" s="166"/>
      <c r="K14" s="166"/>
      <c r="L14" s="166"/>
      <c r="M14" s="166"/>
      <c r="N14" s="166"/>
      <c r="O14" s="166"/>
      <c r="P14"/>
      <c r="Q14"/>
    </row>
    <row r="15" spans="2:19" x14ac:dyDescent="0.2">
      <c r="H15"/>
      <c r="I15"/>
      <c r="J15" s="166"/>
      <c r="K15" s="166"/>
      <c r="L15" s="166"/>
      <c r="M15" s="166"/>
      <c r="N15" s="166"/>
      <c r="O15" s="166"/>
      <c r="P15"/>
      <c r="Q15"/>
    </row>
    <row r="16" spans="2:19" ht="15.75" customHeight="1" x14ac:dyDescent="0.2">
      <c r="B16" s="157" t="s">
        <v>164</v>
      </c>
      <c r="C16" s="58"/>
      <c r="D16" s="58"/>
      <c r="E16" s="58"/>
      <c r="F16" s="58"/>
      <c r="G16" s="58"/>
      <c r="H16"/>
      <c r="I16"/>
      <c r="J16"/>
      <c r="K16"/>
      <c r="L16"/>
      <c r="M16"/>
      <c r="N16"/>
      <c r="O16"/>
      <c r="P16"/>
      <c r="Q16"/>
    </row>
    <row r="17" spans="2:27" x14ac:dyDescent="0.2">
      <c r="B17" s="60"/>
      <c r="C17" s="61"/>
      <c r="D17" s="61"/>
      <c r="E17" s="61"/>
      <c r="F17" s="61"/>
      <c r="G17" s="61"/>
      <c r="H17"/>
      <c r="I17"/>
      <c r="J17"/>
      <c r="K17"/>
      <c r="L17"/>
      <c r="M17"/>
      <c r="N17"/>
      <c r="O17"/>
      <c r="P17"/>
      <c r="Q17"/>
    </row>
    <row r="18" spans="2:27" x14ac:dyDescent="0.2">
      <c r="B18" s="60"/>
      <c r="C18" s="62"/>
      <c r="D18" s="62"/>
      <c r="E18" s="62"/>
      <c r="F18" s="62"/>
      <c r="G18" s="62"/>
      <c r="H18"/>
      <c r="I18"/>
      <c r="J18"/>
      <c r="K18"/>
      <c r="L18"/>
      <c r="M18"/>
      <c r="N18"/>
      <c r="O18"/>
      <c r="P18"/>
      <c r="Q18"/>
    </row>
    <row r="19" spans="2:27" x14ac:dyDescent="0.2">
      <c r="B19" s="56"/>
      <c r="C19" s="63"/>
      <c r="D19" s="63"/>
      <c r="E19" s="63"/>
      <c r="F19" s="63"/>
      <c r="G19" s="63"/>
      <c r="H19"/>
      <c r="I19"/>
      <c r="J19"/>
      <c r="K19"/>
      <c r="L19"/>
      <c r="M19"/>
      <c r="N19"/>
      <c r="O19"/>
      <c r="P19"/>
      <c r="Q19"/>
    </row>
    <row r="20" spans="2:27" x14ac:dyDescent="0.2">
      <c r="H20" s="51"/>
      <c r="I20" s="51"/>
      <c r="J20" s="51"/>
      <c r="K20" s="51"/>
      <c r="L20" s="51"/>
      <c r="M20" s="51"/>
      <c r="N20" s="51"/>
      <c r="O20" s="51"/>
      <c r="P20" s="51"/>
      <c r="Q20" s="51"/>
      <c r="R20" s="51"/>
      <c r="S20" s="39"/>
      <c r="T20" s="39"/>
      <c r="U20" s="39"/>
      <c r="V20" s="39"/>
      <c r="W20" s="39"/>
      <c r="X20" s="39"/>
      <c r="Y20" s="39"/>
      <c r="Z20" s="39"/>
      <c r="AA20" s="39"/>
    </row>
    <row r="21" spans="2:27" x14ac:dyDescent="0.2">
      <c r="H21" s="39"/>
      <c r="J21" s="55"/>
      <c r="K21" s="55"/>
      <c r="N21" s="55"/>
      <c r="O21" s="55"/>
      <c r="R21" s="55"/>
      <c r="S21" s="55"/>
      <c r="T21" s="39"/>
      <c r="U21" s="39"/>
      <c r="V21" s="55"/>
      <c r="W21" s="55"/>
      <c r="X21" s="39"/>
      <c r="Y21" s="39"/>
      <c r="Z21" s="55"/>
      <c r="AA21" s="55"/>
    </row>
    <row r="22" spans="2:27" x14ac:dyDescent="0.2">
      <c r="H22" s="39"/>
      <c r="J22" s="55"/>
      <c r="K22" s="55"/>
      <c r="N22" s="55"/>
      <c r="O22" s="55"/>
      <c r="R22" s="55"/>
      <c r="S22" s="55"/>
      <c r="T22" s="39"/>
      <c r="U22" s="39"/>
      <c r="V22" s="55"/>
      <c r="W22" s="55"/>
      <c r="X22" s="39"/>
      <c r="Y22" s="39"/>
      <c r="Z22" s="55"/>
      <c r="AA22" s="55"/>
    </row>
    <row r="23" spans="2:27" x14ac:dyDescent="0.2">
      <c r="H23" s="39"/>
      <c r="J23" s="55"/>
      <c r="K23" s="55"/>
      <c r="N23" s="55"/>
      <c r="O23" s="55"/>
      <c r="R23" s="55"/>
      <c r="S23" s="55"/>
      <c r="T23" s="39"/>
      <c r="U23" s="39"/>
      <c r="V23" s="55"/>
      <c r="W23" s="55"/>
      <c r="X23" s="39"/>
      <c r="Y23" s="39"/>
      <c r="Z23" s="55"/>
      <c r="AA23" s="55"/>
    </row>
    <row r="24" spans="2:27" x14ac:dyDescent="0.2">
      <c r="H24" s="39"/>
      <c r="J24" s="55"/>
      <c r="K24" s="55"/>
      <c r="N24" s="55"/>
      <c r="O24" s="55"/>
      <c r="R24" s="55"/>
      <c r="S24" s="55"/>
      <c r="T24" s="39"/>
      <c r="U24" s="39"/>
      <c r="V24" s="55"/>
      <c r="W24" s="55"/>
      <c r="X24" s="39"/>
      <c r="Y24" s="39"/>
      <c r="Z24" s="55"/>
      <c r="AA24" s="55"/>
    </row>
    <row r="25" spans="2:27" x14ac:dyDescent="0.2">
      <c r="H25" s="39"/>
      <c r="J25" s="55"/>
      <c r="K25" s="55"/>
      <c r="N25" s="55"/>
      <c r="O25" s="55"/>
      <c r="R25" s="55"/>
      <c r="S25" s="55"/>
      <c r="T25" s="39"/>
      <c r="U25" s="39"/>
      <c r="V25" s="55"/>
      <c r="W25" s="55"/>
      <c r="X25" s="39"/>
      <c r="Y25" s="39"/>
      <c r="Z25" s="55"/>
      <c r="AA25" s="55"/>
    </row>
    <row r="26" spans="2:27" x14ac:dyDescent="0.2">
      <c r="H26" s="39"/>
      <c r="J26" s="55"/>
      <c r="K26" s="55"/>
      <c r="N26" s="55"/>
      <c r="O26" s="55"/>
      <c r="R26" s="55"/>
      <c r="S26" s="55"/>
      <c r="T26" s="39"/>
      <c r="U26" s="39"/>
      <c r="V26" s="55"/>
      <c r="W26" s="55"/>
      <c r="X26" s="39"/>
      <c r="Y26" s="39"/>
      <c r="Z26" s="55"/>
      <c r="AA26" s="55"/>
    </row>
    <row r="27" spans="2:27" x14ac:dyDescent="0.2">
      <c r="H27"/>
      <c r="I27" s="59"/>
      <c r="J27" s="59"/>
      <c r="K27" s="59"/>
      <c r="L27" s="59"/>
      <c r="M27" s="59"/>
      <c r="N27"/>
      <c r="O27"/>
      <c r="P27"/>
      <c r="Q27"/>
    </row>
    <row r="28" spans="2:27" x14ac:dyDescent="0.2">
      <c r="H28"/>
      <c r="I28"/>
      <c r="J28"/>
      <c r="K28"/>
      <c r="L28"/>
      <c r="M28"/>
      <c r="N28"/>
      <c r="O28"/>
      <c r="P28"/>
      <c r="Q28"/>
    </row>
    <row r="29" spans="2:27" x14ac:dyDescent="0.2">
      <c r="H29"/>
      <c r="I29"/>
      <c r="J29"/>
      <c r="K29"/>
      <c r="L29"/>
      <c r="M29"/>
      <c r="N29"/>
      <c r="O29"/>
      <c r="P29"/>
      <c r="Q29"/>
    </row>
    <row r="30" spans="2:27" x14ac:dyDescent="0.2">
      <c r="H30"/>
      <c r="I30"/>
      <c r="J30"/>
      <c r="K30"/>
      <c r="L30"/>
      <c r="M30"/>
      <c r="N30"/>
      <c r="O30"/>
      <c r="P30"/>
      <c r="Q30"/>
    </row>
    <row r="31" spans="2:27" x14ac:dyDescent="0.2">
      <c r="H31"/>
      <c r="I31"/>
      <c r="J31"/>
      <c r="K31"/>
      <c r="L31"/>
      <c r="M31"/>
      <c r="N31"/>
      <c r="O31"/>
      <c r="P31"/>
      <c r="Q31"/>
    </row>
    <row r="32" spans="2:27" x14ac:dyDescent="0.2">
      <c r="H32"/>
      <c r="I32"/>
      <c r="J32"/>
      <c r="K32"/>
      <c r="L32"/>
      <c r="M32"/>
      <c r="N32"/>
      <c r="O32"/>
      <c r="P32"/>
      <c r="Q32"/>
    </row>
  </sheetData>
  <mergeCells count="8">
    <mergeCell ref="J15:O15"/>
    <mergeCell ref="B2:G2"/>
    <mergeCell ref="D3:F3"/>
    <mergeCell ref="C3:C4"/>
    <mergeCell ref="B3:B4"/>
    <mergeCell ref="G3:G4"/>
    <mergeCell ref="J14:O14"/>
    <mergeCell ref="B14:G14"/>
  </mergeCells>
  <phoneticPr fontId="3" type="noConversion"/>
  <pageMargins left="0.75" right="0.75" top="0.75" bottom="0.75" header="0.5" footer="0.5"/>
  <pageSetup scale="7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R38"/>
  <sheetViews>
    <sheetView zoomScale="80" zoomScaleNormal="80" workbookViewId="0"/>
  </sheetViews>
  <sheetFormatPr defaultRowHeight="12.75" x14ac:dyDescent="0.2"/>
  <cols>
    <col min="1" max="1" width="6.140625" customWidth="1"/>
    <col min="2" max="2" width="30.5703125" customWidth="1"/>
    <col min="3" max="3" width="18.5703125" customWidth="1"/>
    <col min="4" max="4" width="15.85546875" customWidth="1"/>
    <col min="5" max="5" width="15.28515625" customWidth="1"/>
    <col min="6" max="6" width="16.140625" customWidth="1"/>
    <col min="7" max="7" width="18.140625" customWidth="1"/>
    <col min="8" max="8" width="17.5703125" style="57" customWidth="1"/>
    <col min="9" max="18" width="9.140625" style="39"/>
  </cols>
  <sheetData>
    <row r="1" spans="2:18" ht="25.5" customHeight="1" thickBot="1" x14ac:dyDescent="0.25"/>
    <row r="2" spans="2:18" ht="38.25" customHeight="1" thickBot="1" x14ac:dyDescent="0.25">
      <c r="B2" s="175" t="s">
        <v>181</v>
      </c>
      <c r="C2" s="176"/>
      <c r="D2" s="176"/>
      <c r="E2" s="176"/>
      <c r="F2" s="176"/>
      <c r="G2" s="176"/>
      <c r="H2"/>
      <c r="I2"/>
      <c r="J2"/>
      <c r="K2"/>
      <c r="L2"/>
      <c r="M2"/>
    </row>
    <row r="3" spans="2:18" ht="38.25" customHeight="1" thickBot="1" x14ac:dyDescent="0.3">
      <c r="B3" s="182" t="s">
        <v>93</v>
      </c>
      <c r="C3" s="180" t="s">
        <v>182</v>
      </c>
      <c r="D3" s="177" t="s">
        <v>108</v>
      </c>
      <c r="E3" s="178"/>
      <c r="F3" s="179"/>
      <c r="G3" s="180" t="s">
        <v>109</v>
      </c>
      <c r="H3"/>
      <c r="I3"/>
      <c r="J3"/>
      <c r="K3"/>
      <c r="L3"/>
      <c r="M3"/>
    </row>
    <row r="4" spans="2:18" ht="23.25" customHeight="1" thickBot="1" x14ac:dyDescent="0.3">
      <c r="B4" s="183"/>
      <c r="C4" s="181"/>
      <c r="D4" s="97" t="s">
        <v>73</v>
      </c>
      <c r="E4" s="97" t="s">
        <v>10</v>
      </c>
      <c r="F4" s="97" t="s">
        <v>9</v>
      </c>
      <c r="G4" s="181"/>
      <c r="H4"/>
      <c r="I4"/>
      <c r="J4"/>
      <c r="K4"/>
      <c r="L4"/>
      <c r="M4"/>
    </row>
    <row r="5" spans="2:18" x14ac:dyDescent="0.2">
      <c r="B5" s="128"/>
      <c r="C5" s="129"/>
      <c r="D5" s="129"/>
      <c r="E5" s="129"/>
      <c r="F5" s="138"/>
      <c r="G5" s="138"/>
      <c r="H5"/>
      <c r="I5"/>
      <c r="J5"/>
      <c r="K5"/>
      <c r="L5"/>
      <c r="M5"/>
    </row>
    <row r="6" spans="2:18" x14ac:dyDescent="0.2">
      <c r="B6" s="128" t="s">
        <v>93</v>
      </c>
      <c r="C6" s="130"/>
      <c r="D6" s="130"/>
      <c r="E6" s="130"/>
      <c r="F6" s="130"/>
      <c r="G6" s="130"/>
      <c r="H6" s="14"/>
      <c r="I6" s="64"/>
      <c r="J6" s="14"/>
      <c r="K6" s="14"/>
      <c r="L6" s="14"/>
      <c r="M6" s="14"/>
    </row>
    <row r="7" spans="2:18" x14ac:dyDescent="0.2">
      <c r="B7" s="131" t="s">
        <v>95</v>
      </c>
      <c r="C7" s="132">
        <v>9963</v>
      </c>
      <c r="D7" s="132">
        <v>8767</v>
      </c>
      <c r="E7" s="132">
        <v>7919</v>
      </c>
      <c r="F7" s="132">
        <v>836</v>
      </c>
      <c r="G7" s="132">
        <v>1207</v>
      </c>
      <c r="H7" s="65"/>
      <c r="K7" s="53"/>
      <c r="L7" s="53"/>
      <c r="M7" s="53"/>
    </row>
    <row r="8" spans="2:18" x14ac:dyDescent="0.2">
      <c r="B8" s="131" t="s">
        <v>96</v>
      </c>
      <c r="C8" s="132">
        <v>9268</v>
      </c>
      <c r="D8" s="132">
        <v>8040</v>
      </c>
      <c r="E8" s="132">
        <v>7308</v>
      </c>
      <c r="F8" s="132">
        <v>731</v>
      </c>
      <c r="G8" s="132">
        <v>1239</v>
      </c>
      <c r="H8" s="65"/>
      <c r="K8" s="53"/>
      <c r="L8" s="53"/>
      <c r="M8" s="53"/>
    </row>
    <row r="9" spans="2:18" x14ac:dyDescent="0.2">
      <c r="B9" s="131" t="s">
        <v>97</v>
      </c>
      <c r="C9" s="132">
        <v>6714</v>
      </c>
      <c r="D9" s="132">
        <v>5710</v>
      </c>
      <c r="E9" s="132">
        <v>5188</v>
      </c>
      <c r="F9" s="132">
        <v>522</v>
      </c>
      <c r="G9" s="132">
        <v>1011</v>
      </c>
      <c r="H9" s="65"/>
      <c r="K9" s="53"/>
      <c r="L9" s="53"/>
      <c r="M9" s="53"/>
    </row>
    <row r="10" spans="2:18" x14ac:dyDescent="0.2">
      <c r="B10" s="131" t="s">
        <v>98</v>
      </c>
      <c r="C10" s="132">
        <v>6620</v>
      </c>
      <c r="D10" s="132">
        <v>5775</v>
      </c>
      <c r="E10" s="132">
        <v>5272</v>
      </c>
      <c r="F10" s="132">
        <v>504</v>
      </c>
      <c r="G10" s="132">
        <v>852</v>
      </c>
      <c r="H10" s="65"/>
      <c r="K10" s="53"/>
      <c r="L10" s="53"/>
      <c r="M10" s="53"/>
    </row>
    <row r="11" spans="2:18" x14ac:dyDescent="0.2">
      <c r="B11" s="131" t="s">
        <v>99</v>
      </c>
      <c r="C11" s="132">
        <v>24797</v>
      </c>
      <c r="D11" s="132">
        <v>22528</v>
      </c>
      <c r="E11" s="132">
        <v>20046</v>
      </c>
      <c r="F11" s="132">
        <v>2475</v>
      </c>
      <c r="G11" s="132">
        <v>2300</v>
      </c>
      <c r="H11" s="65"/>
      <c r="K11" s="53"/>
      <c r="L11" s="53"/>
      <c r="M11" s="53"/>
    </row>
    <row r="12" spans="2:18" x14ac:dyDescent="0.2">
      <c r="B12" s="131" t="s">
        <v>121</v>
      </c>
      <c r="C12" s="132">
        <v>15710</v>
      </c>
      <c r="D12" s="132">
        <v>14551</v>
      </c>
      <c r="E12" s="132">
        <v>13201</v>
      </c>
      <c r="F12" s="132">
        <v>1349</v>
      </c>
      <c r="G12" s="132">
        <v>1180</v>
      </c>
      <c r="H12" s="65"/>
      <c r="K12" s="53"/>
      <c r="L12" s="53"/>
      <c r="M12" s="53"/>
    </row>
    <row r="13" spans="2:18" ht="13.5" thickBot="1" x14ac:dyDescent="0.25">
      <c r="B13" s="125" t="s">
        <v>12</v>
      </c>
      <c r="C13" s="132">
        <v>2251</v>
      </c>
      <c r="D13" s="132">
        <v>435</v>
      </c>
      <c r="E13" s="132">
        <v>387.40986324077909</v>
      </c>
      <c r="F13" s="133">
        <v>47.59013675922089</v>
      </c>
      <c r="G13" s="133">
        <v>1815</v>
      </c>
      <c r="H13" s="65"/>
      <c r="K13" s="53"/>
      <c r="L13" s="53"/>
      <c r="M13" s="53"/>
    </row>
    <row r="14" spans="2:18" ht="66.599999999999994" customHeight="1" x14ac:dyDescent="0.2">
      <c r="B14" s="171" t="s">
        <v>167</v>
      </c>
      <c r="C14" s="171"/>
      <c r="D14" s="171"/>
      <c r="E14" s="171"/>
      <c r="F14" s="171"/>
      <c r="G14" s="171"/>
      <c r="H14"/>
      <c r="I14" s="66"/>
      <c r="J14" s="66"/>
      <c r="K14" s="166"/>
      <c r="L14" s="166"/>
      <c r="M14" s="166"/>
      <c r="N14" s="166"/>
      <c r="O14" s="166"/>
      <c r="P14" s="166"/>
    </row>
    <row r="15" spans="2:18" x14ac:dyDescent="0.2">
      <c r="K15" s="166"/>
      <c r="L15" s="166"/>
      <c r="M15" s="166"/>
      <c r="N15" s="166"/>
      <c r="O15" s="166"/>
      <c r="P15" s="166"/>
    </row>
    <row r="16" spans="2:18" ht="15.75" customHeight="1" x14ac:dyDescent="0.2">
      <c r="B16" s="157" t="s">
        <v>164</v>
      </c>
      <c r="H16"/>
      <c r="I16"/>
      <c r="J16"/>
      <c r="K16"/>
      <c r="L16"/>
      <c r="M16"/>
      <c r="N16"/>
      <c r="O16"/>
      <c r="P16"/>
      <c r="Q16"/>
      <c r="R16"/>
    </row>
    <row r="17" spans="2:18" x14ac:dyDescent="0.2">
      <c r="H17"/>
      <c r="I17"/>
      <c r="J17"/>
      <c r="K17"/>
      <c r="L17"/>
      <c r="M17"/>
      <c r="N17"/>
      <c r="O17"/>
      <c r="P17"/>
      <c r="Q17"/>
      <c r="R17"/>
    </row>
    <row r="18" spans="2:18" x14ac:dyDescent="0.2">
      <c r="H18"/>
      <c r="I18"/>
      <c r="J18"/>
      <c r="K18"/>
      <c r="L18"/>
      <c r="M18"/>
      <c r="N18"/>
      <c r="O18"/>
      <c r="P18"/>
      <c r="Q18"/>
      <c r="R18"/>
    </row>
    <row r="19" spans="2:18" x14ac:dyDescent="0.2">
      <c r="H19"/>
      <c r="I19"/>
      <c r="J19"/>
      <c r="K19"/>
      <c r="L19"/>
      <c r="M19"/>
      <c r="N19"/>
      <c r="O19"/>
      <c r="P19"/>
      <c r="Q19"/>
      <c r="R19"/>
    </row>
    <row r="20" spans="2:18" x14ac:dyDescent="0.2">
      <c r="H20"/>
      <c r="I20"/>
      <c r="J20"/>
      <c r="K20"/>
      <c r="L20"/>
      <c r="M20"/>
      <c r="N20"/>
      <c r="O20"/>
      <c r="P20"/>
      <c r="Q20"/>
      <c r="R20"/>
    </row>
    <row r="21" spans="2:18" x14ac:dyDescent="0.2">
      <c r="H21"/>
      <c r="I21"/>
      <c r="J21"/>
      <c r="K21"/>
      <c r="L21"/>
      <c r="M21"/>
      <c r="N21"/>
      <c r="O21"/>
      <c r="P21"/>
      <c r="Q21"/>
      <c r="R21"/>
    </row>
    <row r="22" spans="2:18" x14ac:dyDescent="0.2">
      <c r="H22"/>
      <c r="I22"/>
      <c r="J22"/>
      <c r="K22"/>
      <c r="L22"/>
      <c r="M22"/>
      <c r="N22"/>
      <c r="O22"/>
      <c r="P22"/>
      <c r="Q22"/>
      <c r="R22"/>
    </row>
    <row r="23" spans="2:18" x14ac:dyDescent="0.2">
      <c r="H23"/>
      <c r="I23"/>
      <c r="J23"/>
      <c r="K23"/>
      <c r="L23"/>
      <c r="M23"/>
      <c r="N23"/>
      <c r="O23"/>
      <c r="P23"/>
      <c r="Q23"/>
      <c r="R23"/>
    </row>
    <row r="24" spans="2:18" x14ac:dyDescent="0.2">
      <c r="H24"/>
      <c r="I24"/>
      <c r="J24"/>
      <c r="K24"/>
      <c r="L24"/>
      <c r="M24"/>
      <c r="N24"/>
      <c r="O24"/>
      <c r="P24"/>
      <c r="Q24"/>
      <c r="R24"/>
    </row>
    <row r="25" spans="2:18" x14ac:dyDescent="0.2">
      <c r="H25"/>
      <c r="I25"/>
      <c r="J25"/>
      <c r="K25"/>
      <c r="L25"/>
      <c r="M25"/>
      <c r="N25"/>
      <c r="O25"/>
      <c r="P25"/>
      <c r="Q25"/>
      <c r="R25"/>
    </row>
    <row r="26" spans="2:18" x14ac:dyDescent="0.2">
      <c r="H26"/>
      <c r="I26"/>
      <c r="J26"/>
      <c r="K26"/>
      <c r="L26"/>
      <c r="M26"/>
      <c r="N26"/>
      <c r="O26"/>
      <c r="P26"/>
      <c r="Q26"/>
      <c r="R26"/>
    </row>
    <row r="27" spans="2:18" x14ac:dyDescent="0.2">
      <c r="H27"/>
      <c r="I27"/>
      <c r="J27"/>
      <c r="K27"/>
      <c r="L27"/>
      <c r="M27"/>
      <c r="N27"/>
      <c r="O27"/>
      <c r="P27"/>
      <c r="Q27"/>
      <c r="R27"/>
    </row>
    <row r="28" spans="2:18" x14ac:dyDescent="0.2">
      <c r="B28" s="60"/>
      <c r="C28" s="61"/>
      <c r="D28" s="61"/>
      <c r="E28" s="61"/>
      <c r="F28" s="61"/>
      <c r="G28" s="61"/>
      <c r="H28"/>
      <c r="I28"/>
      <c r="J28"/>
      <c r="K28"/>
      <c r="L28"/>
      <c r="M28"/>
      <c r="N28"/>
      <c r="O28"/>
      <c r="P28"/>
      <c r="Q28"/>
      <c r="R28"/>
    </row>
    <row r="29" spans="2:18" x14ac:dyDescent="0.2">
      <c r="B29" s="60"/>
      <c r="C29" s="62"/>
      <c r="D29" s="62"/>
      <c r="E29" s="62"/>
      <c r="F29" s="62"/>
      <c r="G29" s="62"/>
      <c r="H29"/>
      <c r="I29"/>
      <c r="J29"/>
      <c r="K29"/>
      <c r="L29"/>
      <c r="M29"/>
      <c r="N29"/>
      <c r="O29"/>
      <c r="P29"/>
      <c r="Q29"/>
      <c r="R29"/>
    </row>
    <row r="30" spans="2:18" x14ac:dyDescent="0.2">
      <c r="B30" s="56"/>
      <c r="C30" s="63"/>
      <c r="D30" s="63"/>
      <c r="E30" s="63"/>
      <c r="F30" s="63"/>
      <c r="G30" s="63"/>
      <c r="H30"/>
      <c r="I30"/>
      <c r="J30"/>
      <c r="K30"/>
      <c r="L30"/>
      <c r="M30"/>
      <c r="N30"/>
      <c r="O30"/>
      <c r="P30"/>
      <c r="Q30"/>
      <c r="R30"/>
    </row>
    <row r="31" spans="2:18" x14ac:dyDescent="0.2">
      <c r="B31" s="56"/>
      <c r="C31" s="67"/>
      <c r="D31" s="67"/>
      <c r="E31" s="67"/>
      <c r="F31" s="67"/>
      <c r="G31" s="63"/>
      <c r="H31"/>
      <c r="I31"/>
      <c r="J31"/>
      <c r="K31"/>
      <c r="L31"/>
      <c r="M31"/>
      <c r="N31"/>
      <c r="O31"/>
      <c r="P31"/>
      <c r="Q31"/>
      <c r="R31"/>
    </row>
    <row r="32" spans="2:18" x14ac:dyDescent="0.2">
      <c r="B32" s="56"/>
      <c r="C32" s="67"/>
      <c r="D32" s="67"/>
      <c r="E32" s="67"/>
      <c r="F32" s="67"/>
      <c r="G32" s="67"/>
      <c r="H32"/>
      <c r="I32"/>
      <c r="J32"/>
      <c r="K32"/>
      <c r="L32"/>
      <c r="M32"/>
      <c r="N32"/>
      <c r="O32"/>
      <c r="P32"/>
      <c r="Q32"/>
      <c r="R32"/>
    </row>
    <row r="33" spans="2:18" x14ac:dyDescent="0.2">
      <c r="B33" s="56"/>
      <c r="C33" s="67"/>
      <c r="D33" s="67"/>
      <c r="E33" s="67"/>
      <c r="F33" s="67"/>
      <c r="G33" s="67"/>
      <c r="H33"/>
      <c r="I33"/>
      <c r="J33"/>
      <c r="K33"/>
      <c r="L33"/>
      <c r="M33"/>
      <c r="N33"/>
      <c r="O33"/>
      <c r="P33"/>
      <c r="Q33"/>
      <c r="R33"/>
    </row>
    <row r="34" spans="2:18" x14ac:dyDescent="0.2">
      <c r="B34" s="56"/>
      <c r="C34" s="67"/>
      <c r="D34" s="67"/>
      <c r="E34" s="67"/>
      <c r="F34" s="67"/>
      <c r="G34" s="67"/>
      <c r="H34"/>
      <c r="I34"/>
      <c r="J34"/>
      <c r="K34"/>
      <c r="L34"/>
      <c r="M34"/>
      <c r="N34"/>
      <c r="O34"/>
      <c r="P34"/>
      <c r="Q34"/>
      <c r="R34"/>
    </row>
    <row r="35" spans="2:18" x14ac:dyDescent="0.2">
      <c r="B35" s="56"/>
      <c r="C35" s="67"/>
      <c r="D35" s="67"/>
      <c r="E35" s="67"/>
      <c r="F35" s="67"/>
      <c r="G35" s="67"/>
      <c r="H35"/>
      <c r="I35"/>
      <c r="J35"/>
      <c r="K35"/>
      <c r="L35"/>
      <c r="M35"/>
      <c r="N35"/>
      <c r="O35"/>
      <c r="P35"/>
      <c r="Q35"/>
      <c r="R35"/>
    </row>
    <row r="36" spans="2:18" x14ac:dyDescent="0.2">
      <c r="H36"/>
      <c r="I36"/>
      <c r="J36"/>
      <c r="K36"/>
      <c r="L36"/>
      <c r="M36"/>
      <c r="N36"/>
      <c r="O36"/>
      <c r="P36"/>
      <c r="Q36"/>
      <c r="R36"/>
    </row>
    <row r="37" spans="2:18" x14ac:dyDescent="0.2">
      <c r="H37"/>
      <c r="I37"/>
      <c r="J37"/>
      <c r="K37"/>
      <c r="L37"/>
      <c r="M37"/>
      <c r="N37"/>
      <c r="O37"/>
      <c r="P37"/>
      <c r="Q37"/>
      <c r="R37"/>
    </row>
    <row r="38" spans="2:18" x14ac:dyDescent="0.2">
      <c r="H38"/>
      <c r="I38"/>
      <c r="J38"/>
      <c r="K38"/>
      <c r="L38"/>
      <c r="M38"/>
      <c r="N38"/>
      <c r="O38"/>
      <c r="P38"/>
      <c r="Q38"/>
      <c r="R38"/>
    </row>
  </sheetData>
  <mergeCells count="8">
    <mergeCell ref="K15:P15"/>
    <mergeCell ref="B2:G2"/>
    <mergeCell ref="D3:F3"/>
    <mergeCell ref="G3:G4"/>
    <mergeCell ref="C3:C4"/>
    <mergeCell ref="B3:B4"/>
    <mergeCell ref="K14:P14"/>
    <mergeCell ref="B14:G14"/>
  </mergeCells>
  <phoneticPr fontId="3" type="noConversion"/>
  <pageMargins left="0.75" right="0.75" top="0.75" bottom="0.75" header="0.5" footer="0.5"/>
  <pageSetup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6"/>
  <sheetViews>
    <sheetView zoomScale="80" zoomScaleNormal="80" workbookViewId="0"/>
  </sheetViews>
  <sheetFormatPr defaultColWidth="8.85546875" defaultRowHeight="12.75" x14ac:dyDescent="0.2"/>
  <cols>
    <col min="1" max="1" width="5.140625" customWidth="1"/>
    <col min="2" max="2" width="39" customWidth="1"/>
    <col min="3" max="3" width="18.28515625" style="29" customWidth="1"/>
    <col min="4" max="4" width="16.7109375" style="29" customWidth="1"/>
    <col min="5" max="5" width="18.5703125" style="29" customWidth="1"/>
  </cols>
  <sheetData>
    <row r="1" spans="2:8" ht="25.5" customHeight="1" thickBot="1" x14ac:dyDescent="0.25"/>
    <row r="2" spans="2:8" ht="29.25" customHeight="1" thickBot="1" x14ac:dyDescent="0.25">
      <c r="B2" s="184" t="s">
        <v>184</v>
      </c>
      <c r="C2" s="184"/>
      <c r="D2" s="184"/>
      <c r="E2" s="184"/>
    </row>
    <row r="3" spans="2:8" ht="32.25" customHeight="1" thickBot="1" x14ac:dyDescent="0.3">
      <c r="B3" s="83" t="s">
        <v>61</v>
      </c>
      <c r="C3" s="140" t="s">
        <v>110</v>
      </c>
      <c r="D3" s="140" t="s">
        <v>108</v>
      </c>
      <c r="E3" s="140" t="s">
        <v>109</v>
      </c>
    </row>
    <row r="4" spans="2:8" x14ac:dyDescent="0.2">
      <c r="B4" s="154" t="s">
        <v>62</v>
      </c>
      <c r="C4" s="98">
        <v>24072</v>
      </c>
      <c r="D4" s="98">
        <v>22101</v>
      </c>
      <c r="E4" s="141">
        <v>1995</v>
      </c>
      <c r="H4" s="149"/>
    </row>
    <row r="5" spans="2:8" x14ac:dyDescent="0.2">
      <c r="B5" s="139" t="s">
        <v>63</v>
      </c>
      <c r="C5" s="99">
        <v>2241</v>
      </c>
      <c r="D5" s="99">
        <v>2123</v>
      </c>
      <c r="E5" s="142">
        <v>121</v>
      </c>
      <c r="H5" s="149"/>
    </row>
    <row r="6" spans="2:8" x14ac:dyDescent="0.2">
      <c r="B6" s="139" t="s">
        <v>64</v>
      </c>
      <c r="C6" s="99">
        <v>2966</v>
      </c>
      <c r="D6" s="99">
        <v>2659</v>
      </c>
      <c r="E6" s="142">
        <v>311</v>
      </c>
      <c r="H6" s="149"/>
    </row>
    <row r="7" spans="2:8" x14ac:dyDescent="0.2">
      <c r="B7" s="139" t="s">
        <v>65</v>
      </c>
      <c r="C7" s="99">
        <v>20123</v>
      </c>
      <c r="D7" s="99">
        <v>17401</v>
      </c>
      <c r="E7" s="142">
        <v>2742</v>
      </c>
      <c r="H7" s="149"/>
    </row>
    <row r="8" spans="2:8" x14ac:dyDescent="0.2">
      <c r="B8" s="139" t="s">
        <v>66</v>
      </c>
      <c r="C8" s="99">
        <v>7180</v>
      </c>
      <c r="D8" s="99">
        <v>6639</v>
      </c>
      <c r="E8" s="142">
        <v>550</v>
      </c>
      <c r="H8" s="149"/>
    </row>
    <row r="9" spans="2:8" x14ac:dyDescent="0.2">
      <c r="B9" s="139" t="s">
        <v>67</v>
      </c>
      <c r="C9" s="99">
        <v>19802</v>
      </c>
      <c r="D9" s="99">
        <v>18894</v>
      </c>
      <c r="E9" s="142">
        <v>931</v>
      </c>
    </row>
    <row r="10" spans="2:8" ht="13.5" thickBot="1" x14ac:dyDescent="0.25">
      <c r="B10" s="155" t="s">
        <v>107</v>
      </c>
      <c r="C10" s="101">
        <v>2634</v>
      </c>
      <c r="D10" s="101">
        <v>2446</v>
      </c>
      <c r="E10" s="143">
        <v>192</v>
      </c>
    </row>
    <row r="11" spans="2:8" ht="54" customHeight="1" x14ac:dyDescent="0.2">
      <c r="B11" s="185" t="s">
        <v>162</v>
      </c>
      <c r="C11" s="186"/>
      <c r="D11" s="186"/>
      <c r="E11" s="186"/>
    </row>
    <row r="12" spans="2:8" ht="15.75" customHeight="1" x14ac:dyDescent="0.2"/>
    <row r="13" spans="2:8" x14ac:dyDescent="0.2">
      <c r="B13" s="157" t="s">
        <v>164</v>
      </c>
    </row>
    <row r="14" spans="2:8" x14ac:dyDescent="0.2">
      <c r="B14" s="134"/>
    </row>
    <row r="16" spans="2:8" ht="15.75" customHeight="1" x14ac:dyDescent="0.2"/>
  </sheetData>
  <mergeCells count="2">
    <mergeCell ref="B2:E2"/>
    <mergeCell ref="B11:E11"/>
  </mergeCells>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8"/>
  <sheetViews>
    <sheetView zoomScale="80" zoomScaleNormal="80" workbookViewId="0"/>
  </sheetViews>
  <sheetFormatPr defaultRowHeight="12.75" x14ac:dyDescent="0.2"/>
  <cols>
    <col min="1" max="1" width="6.85546875" customWidth="1"/>
    <col min="2" max="2" width="47.7109375" customWidth="1"/>
    <col min="3" max="3" width="18.28515625" customWidth="1"/>
    <col min="4" max="4" width="16.7109375" customWidth="1"/>
    <col min="5" max="6" width="12.85546875" bestFit="1" customWidth="1"/>
    <col min="7" max="8" width="10.28515625" bestFit="1" customWidth="1"/>
  </cols>
  <sheetData>
    <row r="1" spans="1:8" ht="25.5" customHeight="1" thickBot="1" x14ac:dyDescent="0.25"/>
    <row r="2" spans="1:8" ht="36.75" customHeight="1" thickBot="1" x14ac:dyDescent="0.3">
      <c r="B2" s="175" t="s">
        <v>185</v>
      </c>
      <c r="C2" s="187"/>
      <c r="D2" s="188"/>
    </row>
    <row r="3" spans="1:8" ht="30.75" thickBot="1" x14ac:dyDescent="0.3">
      <c r="B3" s="83"/>
      <c r="C3" s="97" t="s">
        <v>108</v>
      </c>
      <c r="D3" s="97" t="s">
        <v>109</v>
      </c>
    </row>
    <row r="4" spans="1:8" ht="38.25" x14ac:dyDescent="0.2">
      <c r="B4" s="102" t="s">
        <v>193</v>
      </c>
      <c r="C4" s="103"/>
      <c r="D4" s="103"/>
    </row>
    <row r="5" spans="1:8" x14ac:dyDescent="0.2">
      <c r="B5" s="95" t="s">
        <v>55</v>
      </c>
      <c r="C5" s="105">
        <v>3</v>
      </c>
      <c r="D5" s="105">
        <v>185</v>
      </c>
      <c r="E5" s="54"/>
      <c r="F5" s="54"/>
      <c r="G5" s="54"/>
      <c r="H5" s="149"/>
    </row>
    <row r="6" spans="1:8" x14ac:dyDescent="0.2">
      <c r="B6" s="95" t="s">
        <v>56</v>
      </c>
      <c r="C6" s="105">
        <v>4293</v>
      </c>
      <c r="D6" s="105">
        <v>44</v>
      </c>
      <c r="E6" s="54"/>
      <c r="F6" s="54"/>
      <c r="G6" s="54"/>
    </row>
    <row r="7" spans="1:8" x14ac:dyDescent="0.2">
      <c r="B7" s="95" t="s">
        <v>57</v>
      </c>
      <c r="C7" s="105">
        <v>1</v>
      </c>
      <c r="D7" s="105">
        <v>30</v>
      </c>
      <c r="E7" s="54"/>
      <c r="F7" s="54"/>
      <c r="G7" s="54"/>
      <c r="H7" s="149"/>
    </row>
    <row r="8" spans="1:8" x14ac:dyDescent="0.2">
      <c r="B8" s="95" t="s">
        <v>58</v>
      </c>
      <c r="C8" s="105">
        <v>3176</v>
      </c>
      <c r="D8" s="105">
        <v>42</v>
      </c>
      <c r="E8" s="54"/>
      <c r="F8" s="54"/>
      <c r="G8" s="54"/>
      <c r="H8" s="149"/>
    </row>
    <row r="9" spans="1:8" x14ac:dyDescent="0.2">
      <c r="B9" s="95" t="s">
        <v>59</v>
      </c>
      <c r="C9" s="105">
        <v>70</v>
      </c>
      <c r="D9" s="105">
        <v>7792</v>
      </c>
      <c r="E9" s="54"/>
      <c r="F9" s="54"/>
      <c r="G9" s="54"/>
    </row>
    <row r="10" spans="1:8" ht="13.5" thickBot="1" x14ac:dyDescent="0.25">
      <c r="B10" s="104" t="s">
        <v>60</v>
      </c>
      <c r="C10" s="105">
        <v>65353</v>
      </c>
      <c r="D10" s="105">
        <v>128</v>
      </c>
      <c r="E10" s="54"/>
      <c r="F10" s="54"/>
      <c r="G10" s="54"/>
      <c r="H10" s="149"/>
    </row>
    <row r="11" spans="1:8" ht="28.5" customHeight="1" x14ac:dyDescent="0.2">
      <c r="B11" s="189" t="s">
        <v>186</v>
      </c>
      <c r="C11" s="190"/>
      <c r="D11" s="190"/>
    </row>
    <row r="13" spans="1:8" x14ac:dyDescent="0.2">
      <c r="A13" s="18"/>
      <c r="B13" s="157" t="s">
        <v>164</v>
      </c>
      <c r="C13" s="18"/>
      <c r="D13" s="18"/>
    </row>
    <row r="14" spans="1:8" x14ac:dyDescent="0.2">
      <c r="A14" s="18"/>
      <c r="B14" s="18"/>
      <c r="C14" s="18"/>
      <c r="D14" s="18"/>
    </row>
    <row r="15" spans="1:8" x14ac:dyDescent="0.2">
      <c r="A15" s="18"/>
      <c r="B15" s="18"/>
      <c r="C15" s="18"/>
      <c r="D15" s="18"/>
    </row>
    <row r="16" spans="1:8" x14ac:dyDescent="0.2">
      <c r="A16" s="18"/>
      <c r="B16" s="144"/>
      <c r="C16" s="144"/>
      <c r="D16" s="145"/>
      <c r="E16" s="55"/>
    </row>
    <row r="17" spans="1:5" x14ac:dyDescent="0.2">
      <c r="A17" s="18"/>
      <c r="B17" s="144"/>
      <c r="C17" s="144"/>
      <c r="D17" s="145"/>
      <c r="E17" s="55"/>
    </row>
    <row r="18" spans="1:5" x14ac:dyDescent="0.2">
      <c r="A18" s="18"/>
      <c r="B18" s="144"/>
      <c r="C18" s="144"/>
      <c r="D18" s="145"/>
      <c r="E18" s="55"/>
    </row>
    <row r="19" spans="1:5" x14ac:dyDescent="0.2">
      <c r="A19" s="18"/>
      <c r="B19" s="144"/>
      <c r="C19" s="144"/>
      <c r="D19" s="145"/>
      <c r="E19" s="55"/>
    </row>
    <row r="20" spans="1:5" x14ac:dyDescent="0.2">
      <c r="A20" s="18"/>
      <c r="B20" s="144"/>
      <c r="C20" s="144"/>
      <c r="D20" s="145"/>
      <c r="E20" s="55"/>
    </row>
    <row r="21" spans="1:5" x14ac:dyDescent="0.2">
      <c r="A21" s="18"/>
      <c r="B21" s="144"/>
      <c r="C21" s="144"/>
      <c r="D21" s="145"/>
      <c r="E21" s="55"/>
    </row>
    <row r="22" spans="1:5" x14ac:dyDescent="0.2">
      <c r="A22" s="1"/>
      <c r="B22" s="1"/>
      <c r="C22" s="1"/>
      <c r="D22" s="1"/>
    </row>
    <row r="27" spans="1:5" ht="36.75" customHeight="1" x14ac:dyDescent="0.2"/>
    <row r="30" spans="1:5" x14ac:dyDescent="0.2">
      <c r="B30" s="54"/>
      <c r="C30" s="54"/>
      <c r="D30" s="54"/>
    </row>
    <row r="31" spans="1:5" x14ac:dyDescent="0.2">
      <c r="B31" s="54"/>
      <c r="C31" s="54"/>
      <c r="D31" s="54"/>
    </row>
    <row r="32" spans="1:5" x14ac:dyDescent="0.2">
      <c r="B32" s="54"/>
      <c r="C32" s="54"/>
      <c r="D32" s="54"/>
    </row>
    <row r="33" spans="2:4" x14ac:dyDescent="0.2">
      <c r="B33" s="54"/>
      <c r="C33" s="54"/>
      <c r="D33" s="54"/>
    </row>
    <row r="34" spans="2:4" x14ac:dyDescent="0.2">
      <c r="B34" s="54"/>
      <c r="C34" s="54"/>
      <c r="D34" s="54"/>
    </row>
    <row r="35" spans="2:4" x14ac:dyDescent="0.2">
      <c r="B35" s="54"/>
      <c r="C35" s="54"/>
      <c r="D35" s="54"/>
    </row>
    <row r="38" spans="2:4" ht="39" customHeight="1" x14ac:dyDescent="0.2"/>
  </sheetData>
  <mergeCells count="2">
    <mergeCell ref="B2:D2"/>
    <mergeCell ref="B11:D11"/>
  </mergeCells>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M10"/>
  <sheetViews>
    <sheetView workbookViewId="0">
      <selection activeCell="A11" sqref="A11"/>
    </sheetView>
  </sheetViews>
  <sheetFormatPr defaultRowHeight="12.75" x14ac:dyDescent="0.2"/>
  <cols>
    <col min="1" max="1" width="39.7109375" customWidth="1"/>
    <col min="2" max="2" width="15.7109375" customWidth="1"/>
    <col min="3" max="3" width="13.5703125" customWidth="1"/>
    <col min="4" max="4" width="18.42578125" customWidth="1"/>
    <col min="5" max="5" width="12" bestFit="1" customWidth="1"/>
    <col min="6" max="6" width="11.42578125" customWidth="1"/>
    <col min="9" max="9" width="12.28515625" customWidth="1"/>
  </cols>
  <sheetData>
    <row r="1" spans="1:13" ht="14.45" customHeight="1" x14ac:dyDescent="0.2">
      <c r="A1" s="191" t="s">
        <v>102</v>
      </c>
      <c r="B1" s="192"/>
      <c r="C1" s="192"/>
      <c r="D1" s="192"/>
    </row>
    <row r="2" spans="1:13" ht="26.25" thickBot="1" x14ac:dyDescent="0.25">
      <c r="A2" s="19"/>
      <c r="B2" s="19" t="s">
        <v>73</v>
      </c>
      <c r="C2" s="19" t="s">
        <v>74</v>
      </c>
      <c r="D2" s="19" t="s">
        <v>75</v>
      </c>
    </row>
    <row r="3" spans="1:13" x14ac:dyDescent="0.2">
      <c r="A3" s="28" t="s">
        <v>68</v>
      </c>
      <c r="B3" s="22">
        <v>13876</v>
      </c>
      <c r="C3" s="22">
        <v>11951</v>
      </c>
      <c r="D3" s="22">
        <v>1931</v>
      </c>
      <c r="F3" s="31" t="s">
        <v>103</v>
      </c>
    </row>
    <row r="4" spans="1:13" ht="38.25" x14ac:dyDescent="0.2">
      <c r="A4" s="6" t="s">
        <v>69</v>
      </c>
      <c r="B4" s="22">
        <v>6760</v>
      </c>
      <c r="C4" s="22">
        <v>6352</v>
      </c>
      <c r="D4" s="22">
        <v>411</v>
      </c>
      <c r="E4">
        <v>6760.1339712395784</v>
      </c>
      <c r="F4" s="20">
        <f>E4-B4</f>
        <v>0.1339712395783863</v>
      </c>
      <c r="G4">
        <v>411.12269130075532</v>
      </c>
      <c r="H4" s="20">
        <f>G4-C4</f>
        <v>-5940.8773086992451</v>
      </c>
      <c r="I4">
        <v>6351.0115035080062</v>
      </c>
      <c r="J4" s="20">
        <f>I4-D4</f>
        <v>5940.0115035080062</v>
      </c>
    </row>
    <row r="5" spans="1:13" ht="38.25" x14ac:dyDescent="0.2">
      <c r="A5" s="6" t="s">
        <v>70</v>
      </c>
      <c r="B5" s="22">
        <v>5086</v>
      </c>
      <c r="C5" s="22">
        <v>4751</v>
      </c>
      <c r="D5" s="22">
        <v>338</v>
      </c>
      <c r="E5">
        <v>5.5651200000000005E-2</v>
      </c>
      <c r="F5" s="20">
        <f>E5-B5</f>
        <v>-5085.9443487999997</v>
      </c>
      <c r="G5">
        <v>5.2209909999999998E-2</v>
      </c>
      <c r="H5" s="20">
        <f>G5-C5</f>
        <v>-4750.9477900900001</v>
      </c>
      <c r="I5">
        <v>5.5862519999999999E-2</v>
      </c>
      <c r="J5" s="20">
        <f>I5-D5</f>
        <v>-337.94413747999999</v>
      </c>
    </row>
    <row r="6" spans="1:13" s="36" customFormat="1" ht="25.5" x14ac:dyDescent="0.2">
      <c r="A6" s="34" t="s">
        <v>71</v>
      </c>
      <c r="B6" s="35">
        <v>13008</v>
      </c>
      <c r="C6" s="35">
        <v>882</v>
      </c>
      <c r="D6" s="35">
        <v>882</v>
      </c>
      <c r="E6" s="36">
        <v>24853.433717792566</v>
      </c>
      <c r="F6" s="37">
        <v>11846</v>
      </c>
      <c r="G6" s="37">
        <f>E6-F6-B6</f>
        <v>-0.56628220743368729</v>
      </c>
      <c r="H6" s="36">
        <v>1630.792111466701</v>
      </c>
      <c r="I6" s="36">
        <v>749</v>
      </c>
      <c r="J6" s="37">
        <f>H6-I6-C6</f>
        <v>-0.20788853329895574</v>
      </c>
      <c r="K6" s="36">
        <v>23238.241871598999</v>
      </c>
      <c r="L6" s="36">
        <v>11103</v>
      </c>
      <c r="M6" s="37">
        <f>K6-L6-D6</f>
        <v>11253.241871598999</v>
      </c>
    </row>
    <row r="7" spans="1:13" ht="26.25" thickBot="1" x14ac:dyDescent="0.25">
      <c r="A7" s="27" t="s">
        <v>72</v>
      </c>
      <c r="B7" s="32">
        <v>1.7911427664272621</v>
      </c>
      <c r="C7" s="32">
        <v>1.9443981043428238</v>
      </c>
      <c r="D7" s="32">
        <v>0.84464557640914717</v>
      </c>
      <c r="E7">
        <f>E6/B3</f>
        <v>1.7911093771830906</v>
      </c>
      <c r="F7" s="33">
        <f>E7-B7</f>
        <v>-3.3389244171511123E-5</v>
      </c>
      <c r="H7">
        <f>H6/C3</f>
        <v>0.13645654016121672</v>
      </c>
      <c r="I7" s="33">
        <f>H7-C7</f>
        <v>-1.807941564181607</v>
      </c>
      <c r="K7">
        <f>K6/D3</f>
        <v>12.034304438943034</v>
      </c>
      <c r="L7" s="33">
        <f>K7-D7</f>
        <v>11.189658862533886</v>
      </c>
    </row>
    <row r="10" spans="1:13" x14ac:dyDescent="0.2">
      <c r="A10" s="53" t="s">
        <v>122</v>
      </c>
    </row>
  </sheetData>
  <mergeCells count="1">
    <mergeCell ref="A1:D1"/>
  </mergeCells>
  <phoneticPr fontId="3" type="noConversion"/>
  <pageMargins left="0.75" right="0.75" top="1" bottom="1" header="0.5" footer="0.5"/>
  <pageSetup paperSize="12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Totals</vt:lpstr>
      <vt:lpstr>Demographics</vt:lpstr>
      <vt:lpstr>Demographics by Location</vt:lpstr>
      <vt:lpstr>Prior Living Situation</vt:lpstr>
      <vt:lpstr>Length of Stay (a)</vt:lpstr>
      <vt:lpstr>Length of Stay (b)</vt:lpstr>
      <vt:lpstr>Disability Type</vt:lpstr>
      <vt:lpstr>Use of Homeless Programs</vt:lpstr>
      <vt:lpstr>Turnover of PSH Beds</vt:lpstr>
      <vt:lpstr>Turnover of PSH</vt:lpstr>
      <vt:lpstr>Destination at Exit</vt:lpstr>
      <vt:lpstr>Demographics!Print_Area</vt:lpstr>
      <vt:lpstr>'Demographics by Location'!Print_Area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AHAR HMIS Estimates of Veterans in PSH</dc:title>
  <dc:creator>HUD</dc:creator>
  <cp:lastModifiedBy>Joseph, Heidi J</cp:lastModifiedBy>
  <dcterms:created xsi:type="dcterms:W3CDTF">2011-01-27T21:32:50Z</dcterms:created>
  <dcterms:modified xsi:type="dcterms:W3CDTF">2020-07-21T20:03:51Z</dcterms:modified>
</cp:coreProperties>
</file>