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Shared/Box/Graphics/Mechanicals/Housing &amp; Urban Development 2 (HUD2)/HUD2-403 2019 WorstCase Appendix A – 508/Production/06.11.20_508/"/>
    </mc:Choice>
  </mc:AlternateContent>
  <xr:revisionPtr revIDLastSave="0" documentId="8_{20D1744C-0AAF-DB41-A0FB-C0B0DA16B39E}" xr6:coauthVersionLast="45" xr6:coauthVersionMax="45" xr10:uidLastSave="{00000000-0000-0000-0000-000000000000}"/>
  <bookViews>
    <workbookView xWindow="35020" yWindow="-2540" windowWidth="34220" windowHeight="22560" tabRatio="632" activeTab="19" xr2:uid="{00000000-000D-0000-FFFF-FFFF00000000}"/>
  </bookViews>
  <sheets>
    <sheet name="A1A" sheetId="1" r:id="rId1"/>
    <sheet name="A1B" sheetId="2" r:id="rId2"/>
    <sheet name="A2A" sheetId="4" r:id="rId3"/>
    <sheet name="A2B" sheetId="5" r:id="rId4"/>
    <sheet name="A3" sheetId="3" r:id="rId5"/>
    <sheet name="A4" sheetId="6" r:id="rId6"/>
    <sheet name="A5A" sheetId="7" r:id="rId7"/>
    <sheet name="A5B" sheetId="16" r:id="rId8"/>
    <sheet name="A6A" sheetId="8" r:id="rId9"/>
    <sheet name="A6B" sheetId="19" r:id="rId10"/>
    <sheet name="A7" sheetId="9" r:id="rId11"/>
    <sheet name="A8" sheetId="10" r:id="rId12"/>
    <sheet name="A9" sheetId="11" r:id="rId13"/>
    <sheet name="A10" sheetId="12" r:id="rId14"/>
    <sheet name="A11A" sheetId="13" r:id="rId15"/>
    <sheet name="A11B" sheetId="20" r:id="rId16"/>
    <sheet name="A12" sheetId="17" r:id="rId17"/>
    <sheet name="A13" sheetId="18" r:id="rId18"/>
    <sheet name="A14" sheetId="14" r:id="rId19"/>
    <sheet name="A15" sheetId="15" r:id="rId20"/>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17" i="18" l="1"/>
  <c r="H16" i="18"/>
  <c r="H15" i="18"/>
  <c r="H14" i="18"/>
  <c r="H13" i="18"/>
  <c r="H12" i="18"/>
  <c r="H11" i="18"/>
  <c r="H10" i="18"/>
  <c r="H9" i="18"/>
  <c r="H8" i="18"/>
  <c r="H7" i="18"/>
  <c r="H6" i="18"/>
  <c r="H5" i="18"/>
  <c r="H4" i="18"/>
  <c r="H3" i="18"/>
  <c r="G17" i="18"/>
  <c r="G16" i="18"/>
  <c r="G15" i="18"/>
  <c r="G14" i="18"/>
  <c r="G13" i="18"/>
  <c r="G12" i="18"/>
  <c r="G11" i="18"/>
  <c r="G10" i="18"/>
  <c r="G9" i="18"/>
  <c r="G8" i="18"/>
</calcChain>
</file>

<file path=xl/sharedStrings.xml><?xml version="1.0" encoding="utf-8"?>
<sst xmlns="http://schemas.openxmlformats.org/spreadsheetml/2006/main" count="1587" uniqueCount="226">
  <si>
    <t>Table A-1A. Housing Conditions of Renter Households by Relative Income, 2015 and 2017</t>
  </si>
  <si>
    <t>Household Income as Percentage of HUD-Adjusted Area Median Family Income</t>
    <phoneticPr fontId="2" type="noConversion"/>
  </si>
  <si>
    <t>0–30%</t>
  </si>
  <si>
    <t>&gt;30–50%</t>
  </si>
  <si>
    <t>&gt;50–80%</t>
  </si>
  <si>
    <t>&gt;80–120%</t>
  </si>
  <si>
    <t>&gt;120%</t>
  </si>
  <si>
    <t>All Incomes</t>
  </si>
  <si>
    <t>Total households (thousands)</t>
  </si>
  <si>
    <t>Unassisted with severe problems</t>
  </si>
  <si>
    <t>Unassisted with nonsevere problems only</t>
  </si>
  <si>
    <t>Unassisted with no problems</t>
  </si>
  <si>
    <t>Assisted</t>
  </si>
  <si>
    <t>Any with severe problems</t>
  </si>
  <si>
    <t>Rent burden &gt;50% of income</t>
  </si>
  <si>
    <t>Severely inadequate housing</t>
  </si>
  <si>
    <t>Any with nonsevere problems only</t>
  </si>
  <si>
    <t>Rent burden &gt;30–50% of income</t>
  </si>
  <si>
    <t>Moderately inadequate housing</t>
  </si>
  <si>
    <t>Crowded housing</t>
  </si>
  <si>
    <t>Any with no problems</t>
  </si>
  <si>
    <t>Source: HUD-PD&amp;R tabulations of the American Housing Survey</t>
  </si>
  <si>
    <t>Table A-1B. Housing Conditions of Owner Households by Relative Income, 2015 and 2017</t>
  </si>
  <si>
    <t>Cost burden &gt;50% of income</t>
  </si>
  <si>
    <t>Cost burden &gt;30–50% of income</t>
  </si>
  <si>
    <t>Table A-2A. Housing Conditions of Renters and Owners, 2001–2017—Number of Households</t>
  </si>
  <si>
    <t>Renter households (thousands)</t>
  </si>
  <si>
    <t>Owner households (thousands)</t>
  </si>
  <si>
    <t>Table A-2B. Housing Conditions of Renters and Owners, 2001–2017—Percentage of Households</t>
  </si>
  <si>
    <t>Total households</t>
  </si>
  <si>
    <t>Renter households</t>
  </si>
  <si>
    <t>Owner households</t>
  </si>
  <si>
    <t>Table A-3. Housing Conditions of Unassisted Renter Households by Relative Income, 2015 and 2017</t>
  </si>
  <si>
    <t>Household Income as Percentage of HUD-Adjusted Area Median Family Income</t>
    <phoneticPr fontId="8" type="noConversion"/>
  </si>
  <si>
    <t>Total unassisted households (thousands)</t>
  </si>
  <si>
    <t xml:space="preserve">     [Rent above FMR]</t>
    <phoneticPr fontId="8" type="noConversion"/>
  </si>
  <si>
    <t xml:space="preserve">     [Rent above FMR]</t>
  </si>
  <si>
    <t>FMR = Fair Market Rent.</t>
  </si>
  <si>
    <t>Table A-4. Incidence of Housing Problems Among Renters by Relative Income, 2015 and 2017</t>
  </si>
  <si>
    <t>Number</t>
  </si>
  <si>
    <t>Percentage</t>
  </si>
  <si>
    <t>[Rent burden only]</t>
  </si>
  <si>
    <t>Income 0-30% HAMFI  (thousands)</t>
  </si>
  <si>
    <t>Income &gt;30-50% HAMFI  (thousands)</t>
  </si>
  <si>
    <t>Income &gt;50-80% HAMFI  (thousands)</t>
  </si>
  <si>
    <t>Income &gt;80-120% HAMFI  (thousands)</t>
  </si>
  <si>
    <t>Income &gt;120% HAMFI (thousands)</t>
  </si>
  <si>
    <t>HAMFI = HUD Area Median Family Income.</t>
  </si>
  <si>
    <t>Table A-5A. Incidence of Housing Problems Among Very Low-Income Renters by Household Type, 2015 and 2017</t>
  </si>
  <si>
    <t>Household type</t>
  </si>
  <si>
    <t>All household types (thousands)</t>
  </si>
  <si>
    <t>Elderly without children (thousands)</t>
  </si>
  <si>
    <t>(s)</t>
  </si>
  <si>
    <t>Families with children (thousands)</t>
  </si>
  <si>
    <t>Other family households  (thousands)</t>
  </si>
  <si>
    <t>Other nonfamily households  (thousands)</t>
  </si>
  <si>
    <t>(s) = Unweighted counts of 5 or fewer suppressed.</t>
  </si>
  <si>
    <t>Other family households (thousands)</t>
  </si>
  <si>
    <t>* Elderly persons with disabilities were excluded.</t>
  </si>
  <si>
    <t>Table A-6A. Housing Problems and Characteristics of Very Low-Income Renters by Household Type, 2017</t>
  </si>
  <si>
    <t>Total</t>
  </si>
  <si>
    <t>Elderly, No Children</t>
  </si>
  <si>
    <t>Families with Children</t>
  </si>
  <si>
    <t>Other Families</t>
  </si>
  <si>
    <t>Other Nonfamily Households</t>
  </si>
  <si>
    <t>Number of children</t>
  </si>
  <si>
    <t>NA</t>
  </si>
  <si>
    <t>Number of persons</t>
  </si>
  <si>
    <t>Children/household</t>
  </si>
  <si>
    <t>Persons/household</t>
  </si>
  <si>
    <t>Other characteristics</t>
  </si>
  <si>
    <t>One person in household</t>
  </si>
  <si>
    <t>Two-spouse household</t>
  </si>
  <si>
    <t>Female householder</t>
  </si>
  <si>
    <t>Minority householder</t>
  </si>
  <si>
    <t>Welfare/SSI income</t>
  </si>
  <si>
    <t>Social Security income</t>
  </si>
  <si>
    <t>Income below 50% poverty</t>
  </si>
  <si>
    <t>Income below poverty</t>
  </si>
  <si>
    <t>Income below 150% of poverty</t>
  </si>
  <si>
    <t>High school graduate</t>
  </si>
  <si>
    <t xml:space="preserve">Two+ years post-high school </t>
  </si>
  <si>
    <t>Earnings at minimum wage: At least half time</t>
  </si>
  <si>
    <t>Earnings at minimum wage: At least full time</t>
  </si>
  <si>
    <t>Earnings main source of income</t>
  </si>
  <si>
    <t>Housing rated poor</t>
  </si>
  <si>
    <t>Housing rated good+</t>
  </si>
  <si>
    <t>Neighborhood rated poor</t>
  </si>
  <si>
    <t>Neighborhood rated good+</t>
  </si>
  <si>
    <t>In central cities</t>
  </si>
  <si>
    <t xml:space="preserve">Suburbs, urban </t>
  </si>
  <si>
    <t>Suburbs, rural</t>
  </si>
  <si>
    <t>Nonmetropolitan</t>
  </si>
  <si>
    <t>Northeast</t>
  </si>
  <si>
    <t>Midwest</t>
  </si>
  <si>
    <t>South</t>
  </si>
  <si>
    <t>West</t>
  </si>
  <si>
    <t>NA = Not applicable. (s) = Unweighted counts of 5 or fewer suppressed. SSI = Supplemental Security Income.</t>
  </si>
  <si>
    <t>Table A-6B. Housing Problems and Characteristics of Extremely Low-Income Renters by Household Type, 2017</t>
  </si>
  <si>
    <t>Table A-7. Housing Problems and Characteristics of Very Low-Income Worst Case Renters by Household Type, 2017</t>
  </si>
  <si>
    <t>—</t>
  </si>
  <si>
    <t>Table A-8. Housing Problems and Characteristics of Extremely Low-Income Worst Case Renters by Household Type, 2017</t>
  </si>
  <si>
    <t xml:space="preserve">NA = Not applicable. SSI = Supplemental Security Income. </t>
  </si>
  <si>
    <t>Table A-9. Incidence of Housing Problems Among Very Low-Income Renters by Race and Ethnicity, 2015 and 2017—Number and Percentage</t>
  </si>
  <si>
    <t>Non-Hispanic White (thousands)</t>
  </si>
  <si>
    <t>Non-Hispanic Black (thousands)</t>
  </si>
  <si>
    <t>Hispanic (thousands)</t>
  </si>
  <si>
    <t>Table A-10. Incidence of Housing Problems Among Very Low-Income Renters by Region, 2015 and 2017—Number and Percentage</t>
  </si>
  <si>
    <t>Northeast (thousands)</t>
  </si>
  <si>
    <t>Midwest  (thousands)</t>
  </si>
  <si>
    <t>South  (thousands)</t>
  </si>
  <si>
    <t>West  (thousands)</t>
  </si>
  <si>
    <t>Table A-11A. Incidence of Housing Problems Among Very Low-Income Renters by Metropolitan Location, 2015 and 2017—Number and Percentage</t>
  </si>
  <si>
    <t>Central cities (thousands)</t>
  </si>
  <si>
    <t>Suburbs, urban  (thousands)</t>
  </si>
  <si>
    <t>Suburbs, rural  (thousands)</t>
  </si>
  <si>
    <t>Nonmetropolitan  (thousands)</t>
  </si>
  <si>
    <t>U.S. total  (thousands)</t>
  </si>
  <si>
    <t>Table A-11B. Housing Conditions of Renter Households by Relative Income, Sampled Metropolitan Areas, 2015 and 2017</t>
  </si>
  <si>
    <t>Household Income as Percentage of HUD-Adjusted Area Median Family Income</t>
    <phoneticPr fontId="0" type="noConversion"/>
  </si>
  <si>
    <t>0–50%</t>
  </si>
  <si>
    <t>Atlanta-Sandy Springs-Roswell, GA</t>
  </si>
  <si>
    <t>Boston-Cambridge-Newton, MA-NH</t>
  </si>
  <si>
    <t>Chicago-Naperville-Elgin, IL-IN-WI</t>
  </si>
  <si>
    <t>Dallas-Fort Worth-Arlington, TX</t>
  </si>
  <si>
    <t>Detroit-Warren-Dearborn, MI</t>
  </si>
  <si>
    <t>Houston-The Woodlands-Sugar Land, TX</t>
  </si>
  <si>
    <t>Los Angeles-Long Beach-Anaheim, CA</t>
  </si>
  <si>
    <t>Miami-Fort Lauderdale-West Palm Beach, FL</t>
  </si>
  <si>
    <t>New York-Newark-Jersey City, NY-NJ-PA</t>
  </si>
  <si>
    <t>Philadelphia-Camden-Wilmington, PA-NJ-DE-MD</t>
  </si>
  <si>
    <t>Phoenix-Mesa-Scottsdale, AZ</t>
  </si>
  <si>
    <t>Riverside-San Bernardino-Ontario, CA</t>
  </si>
  <si>
    <t>San Francisco-Oakland-Hayward, CA</t>
  </si>
  <si>
    <t>Seattle-Tacoma-Bellevue, WA</t>
  </si>
  <si>
    <t>Washington-Arlington-Alexandria, DC-VA-MD-WV</t>
  </si>
  <si>
    <t>Baltimore-Columbia-Towson, MD</t>
  </si>
  <si>
    <t>Birmingham-Hoover, AL</t>
  </si>
  <si>
    <t>Cincinnati, OH-KY-IN</t>
  </si>
  <si>
    <t>Cleveland-Elyria, OH</t>
  </si>
  <si>
    <t>Denver-Aurora-Lakewood, CO</t>
  </si>
  <si>
    <t>Kansas City, MO-KS</t>
  </si>
  <si>
    <t>Las Vegas-Henderson-Paradise, NV</t>
  </si>
  <si>
    <t>Memphis, TN-MS-AR</t>
  </si>
  <si>
    <t>Milwaukee-Waukesha-West Allis, WI</t>
  </si>
  <si>
    <t>Minneapolis-St. Paul-Bloomington, MN-WI</t>
  </si>
  <si>
    <t>New Orleans-Metairie, LA</t>
  </si>
  <si>
    <t>Oklahoma City, OK</t>
  </si>
  <si>
    <t>Pittsburgh, PA</t>
  </si>
  <si>
    <t>Portland-Vancouver-Hillsboro, OR-WA</t>
  </si>
  <si>
    <t>Raleigh, NC</t>
  </si>
  <si>
    <t>Richmond, VA</t>
  </si>
  <si>
    <t>Rochester, NY</t>
  </si>
  <si>
    <t>San Antonio-New Braunfels, TX</t>
  </si>
  <si>
    <t>San Jose-Sunnyvale-Santa Clara, CA</t>
  </si>
  <si>
    <t>Tampa-St. Petersburg-Clearwater, FL</t>
  </si>
  <si>
    <t>Note: Each of the 15 largest metropolitan areas, listed first, are part of the AHS longitudinal panel surveyed every 2 years. The remaining 10 metropolitan areas represent a subset of the 16th to 50th largest metropolitan areas surveyed on a rotating basis every 4 years.</t>
  </si>
  <si>
    <t xml:space="preserve">Table A-12. Households Occupying Rental Units by Affordability of Rent and Income of Occupants, 2015 and 2017             </t>
  </si>
  <si>
    <t>Relative Income of Households</t>
  </si>
  <si>
    <t>Occupied and Vacant Rental Units (thousands) by Unit Affordability Category (percent of HAMFI needed to afford the highest rent in the category)</t>
  </si>
  <si>
    <r>
      <t>10</t>
    </r>
    <r>
      <rPr>
        <b/>
        <vertAlign val="superscript"/>
        <sz val="10"/>
        <color indexed="8"/>
        <rFont val="Arial"/>
        <family val="2"/>
      </rPr>
      <t>*</t>
    </r>
  </si>
  <si>
    <t>&gt;110</t>
  </si>
  <si>
    <t>Extremely low income (&lt;30% HAMFI)</t>
  </si>
  <si>
    <r>
      <t>Very low income (30</t>
    </r>
    <r>
      <rPr>
        <sz val="9"/>
        <color indexed="8"/>
        <rFont val="Calibri"/>
        <family val="2"/>
      </rPr>
      <t>–</t>
    </r>
    <r>
      <rPr>
        <sz val="9"/>
        <color indexed="8"/>
        <rFont val="Tahoma"/>
        <family val="2"/>
      </rPr>
      <t>50%)</t>
    </r>
  </si>
  <si>
    <r>
      <t>Low income (50</t>
    </r>
    <r>
      <rPr>
        <sz val="9"/>
        <color indexed="8"/>
        <rFont val="Calibri"/>
        <family val="2"/>
      </rPr>
      <t>–</t>
    </r>
    <r>
      <rPr>
        <sz val="9"/>
        <color indexed="8"/>
        <rFont val="Tahoma"/>
        <family val="2"/>
      </rPr>
      <t>80%)</t>
    </r>
  </si>
  <si>
    <r>
      <t>Middle income or higher (</t>
    </r>
    <r>
      <rPr>
        <sz val="9"/>
        <color indexed="8"/>
        <rFont val="Symbol"/>
        <family val="1"/>
      </rPr>
      <t>&gt;</t>
    </r>
    <r>
      <rPr>
        <sz val="9"/>
        <color indexed="8"/>
        <rFont val="Tahoma"/>
        <family val="2"/>
      </rPr>
      <t>80%)</t>
    </r>
  </si>
  <si>
    <t>Vacant units for rent</t>
  </si>
  <si>
    <t>Total units vacant and occupied</t>
  </si>
  <si>
    <t>120+</t>
  </si>
  <si>
    <t xml:space="preserve">* The 10-percent-of-HAMFI category includes units occupied with no cash rent. </t>
  </si>
  <si>
    <t xml:space="preserve">Note: The method of assigning units to cost categories was modified in 2017 to account for limited HUD administrative exceptions to program income limits. Slight unit affordability adjustments were applied to outlier cases for which Area Median Income-determined affordability differed from administratively determined affordability categories. </t>
  </si>
  <si>
    <t xml:space="preserve">Table A-13. Renters and Rental Units Affordable and Available to Them by Relative Income, 2001–2017     </t>
  </si>
  <si>
    <t>Extremely low-income (&lt;30% HAMFI)</t>
  </si>
  <si>
    <r>
      <t>Very low-income (30</t>
    </r>
    <r>
      <rPr>
        <sz val="9"/>
        <color indexed="8"/>
        <rFont val="Calibri"/>
        <family val="2"/>
      </rPr>
      <t>–</t>
    </r>
    <r>
      <rPr>
        <sz val="9"/>
        <color indexed="8"/>
        <rFont val="Tahoma"/>
        <family val="2"/>
      </rPr>
      <t>50%)</t>
    </r>
  </si>
  <si>
    <r>
      <t>Low-income (50</t>
    </r>
    <r>
      <rPr>
        <sz val="9"/>
        <color indexed="8"/>
        <rFont val="Calibri"/>
        <family val="2"/>
      </rPr>
      <t>–</t>
    </r>
    <r>
      <rPr>
        <sz val="9"/>
        <color indexed="8"/>
        <rFont val="Tahoma"/>
        <family val="2"/>
      </rPr>
      <t>80%)</t>
    </r>
  </si>
  <si>
    <r>
      <t>Middle-income or higher (</t>
    </r>
    <r>
      <rPr>
        <sz val="9"/>
        <color indexed="8"/>
        <rFont val="Symbol"/>
        <family val="1"/>
      </rPr>
      <t>&gt;</t>
    </r>
    <r>
      <rPr>
        <sz val="9"/>
        <color indexed="8"/>
        <rFont val="Tahoma"/>
        <family val="2"/>
      </rPr>
      <t>80%)</t>
    </r>
  </si>
  <si>
    <t>Affordable units</t>
  </si>
  <si>
    <t>Affordable and available units</t>
  </si>
  <si>
    <t>HAMFI = HUD-adjusted area median family income.</t>
  </si>
  <si>
    <t xml:space="preserve">Note: Income categories in this table do not overlap and therefore differ from the standard definitions. The method of assigning units to cost categories was modified in 2017 to account for limited HUD administrative exceptions to program income limits. Slight unit affordability adjustments were applied to outlier cases for which Area Median Income-determined affordability differed from administratively determined affordability categories. </t>
  </si>
  <si>
    <t>Table A-14. Average Income and Average Gross Rent of Renter Households by Relative Income, 2015 and 2017</t>
  </si>
  <si>
    <t>Household Income as Percentage of HUD-Adjusted Area Median Family Income</t>
  </si>
  <si>
    <t>Average monthly income</t>
  </si>
  <si>
    <t>Average gross rent</t>
  </si>
  <si>
    <t>Table A-15. Housing Conditions of Households Having Nonelderly People with Disabilities by Disability Type, 2015 and 2017</t>
  </si>
  <si>
    <t>Functional Limitations</t>
  </si>
  <si>
    <r>
      <t>ADL/IADL Limitations</t>
    </r>
    <r>
      <rPr>
        <b/>
        <vertAlign val="superscript"/>
        <sz val="10"/>
        <color indexed="8"/>
        <rFont val="Tahoma"/>
        <family val="2"/>
      </rPr>
      <t xml:space="preserve"> a</t>
    </r>
  </si>
  <si>
    <t>Any Limitation</t>
  </si>
  <si>
    <t>Hearing</t>
  </si>
  <si>
    <t>Visual</t>
  </si>
  <si>
    <t>Cognitive</t>
  </si>
  <si>
    <t>Ambulatory</t>
  </si>
  <si>
    <t>Self-Care</t>
  </si>
  <si>
    <t>Independent Living</t>
  </si>
  <si>
    <t>Households (thousands)</t>
  </si>
  <si>
    <t>Renters (thousands)</t>
  </si>
  <si>
    <t>Very low-income renters (thousands)</t>
  </si>
  <si>
    <t>[Rent burden only, adequate housing]</t>
  </si>
  <si>
    <r>
      <rPr>
        <vertAlign val="superscript"/>
        <sz val="8"/>
        <color indexed="8"/>
        <rFont val="Arial"/>
        <family val="2"/>
      </rPr>
      <t>a</t>
    </r>
    <r>
      <rPr>
        <sz val="8"/>
        <color indexed="8"/>
        <rFont val="Arial"/>
        <family val="2"/>
      </rPr>
      <t xml:space="preserve"> ADL = Activities of Daily Living. IADL = Instrumental Activities of Daily Living.</t>
    </r>
  </si>
  <si>
    <t>Table A-5B. Incidence of Housing Problems Among Very Low-Income Renter Households Containing Persons with Disabilities* by Household Type, 2015 and 2017</t>
  </si>
  <si>
    <t>2017</t>
  </si>
  <si>
    <t>2015</t>
  </si>
  <si>
    <t>Column1</t>
  </si>
  <si>
    <t>2001</t>
  </si>
  <si>
    <t>2003</t>
  </si>
  <si>
    <t>2005</t>
  </si>
  <si>
    <t>2007</t>
  </si>
  <si>
    <t>2009</t>
  </si>
  <si>
    <t>2011</t>
  </si>
  <si>
    <t>2013</t>
  </si>
  <si>
    <t>Number2</t>
  </si>
  <si>
    <t>Percentage3</t>
  </si>
  <si>
    <t>20152</t>
  </si>
  <si>
    <t>20173</t>
  </si>
  <si>
    <t>20</t>
  </si>
  <si>
    <t>30</t>
  </si>
  <si>
    <t>40</t>
  </si>
  <si>
    <t>50</t>
  </si>
  <si>
    <t>60</t>
  </si>
  <si>
    <t>70</t>
  </si>
  <si>
    <t>80</t>
  </si>
  <si>
    <t>90</t>
  </si>
  <si>
    <t>100</t>
  </si>
  <si>
    <t>110</t>
  </si>
  <si>
    <t>0–50%2</t>
  </si>
  <si>
    <t>All Incomes2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</si>
</sst>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_ "/>
    <numFmt numFmtId="165" formatCode="0.0%"/>
    <numFmt numFmtId="166" formatCode="#,##0;[Red]#,##0"/>
    <numFmt numFmtId="167" formatCode="#,##0.00;[Red]#,##0.00"/>
    <numFmt numFmtId="168" formatCode="&quot;$&quot;#,##0;[Red]&quot;$&quot;#,##0"/>
    <numFmt numFmtId="169" formatCode="_(* #,##0_);_(* \(#,##0\);_(* &quot;-&quot;??_);_(@_)"/>
    <numFmt numFmtId="170" formatCode="0.0"/>
    <numFmt numFmtId="171" formatCode="#,##0.0"/>
    <numFmt numFmtId="172" formatCode="#,##0.0;[Red]#,##0.0"/>
    <numFmt numFmtId="173" formatCode="&quot;$&quot;#,##0.00;[Red]&quot;$&quot;#,##0.00"/>
    <numFmt numFmtId="174" formatCode=";;;"/>
  </numFmts>
  <fonts count="45">
    <font>
      <sz val="12"/>
      <name val="Arial"/>
    </font>
    <font>
      <sz val="12"/>
      <name val="Arial"/>
      <family val="2"/>
    </font>
    <font>
      <sz val="9"/>
      <name val="MingLiU"/>
      <family val="3"/>
    </font>
    <font>
      <sz val="10"/>
      <name val="Arial"/>
      <family val="2"/>
    </font>
    <font>
      <b/>
      <sz val="10"/>
      <name val="Tahoma"/>
      <family val="2"/>
    </font>
    <font>
      <b/>
      <sz val="9"/>
      <name val="Arial"/>
      <family val="2"/>
    </font>
    <font>
      <sz val="8"/>
      <name val="Tahoma"/>
      <family val="2"/>
    </font>
    <font>
      <sz val="8"/>
      <name val="Arial"/>
      <family val="2"/>
    </font>
    <font>
      <b/>
      <i/>
      <sz val="9"/>
      <name val="Arial"/>
      <family val="2"/>
    </font>
    <font>
      <b/>
      <sz val="11"/>
      <name val="Arial"/>
      <family val="2"/>
    </font>
    <font>
      <sz val="10"/>
      <name val="Times New Roman"/>
      <family val="1"/>
    </font>
    <font>
      <b/>
      <sz val="9"/>
      <color indexed="8"/>
      <name val="Arial"/>
      <family val="2"/>
    </font>
    <font>
      <sz val="8"/>
      <color indexed="8"/>
      <name val="Tahoma"/>
      <family val="2"/>
    </font>
    <font>
      <sz val="9"/>
      <name val="Arial"/>
      <family val="2"/>
    </font>
    <font>
      <b/>
      <sz val="10"/>
      <color indexed="8"/>
      <name val="Arial"/>
      <family val="2"/>
    </font>
    <font>
      <sz val="11"/>
      <name val="Arial"/>
      <family val="2"/>
    </font>
    <font>
      <sz val="12"/>
      <name val="Times New Roman"/>
      <family val="1"/>
    </font>
    <font>
      <sz val="9"/>
      <name val="Tahoma"/>
      <family val="2"/>
    </font>
    <font>
      <sz val="12"/>
      <name val="Arial"/>
      <family val="2"/>
    </font>
    <font>
      <sz val="9"/>
      <color indexed="8"/>
      <name val="Calibri"/>
      <family val="2"/>
    </font>
    <font>
      <sz val="9"/>
      <color indexed="8"/>
      <name val="Tahoma"/>
      <family val="2"/>
    </font>
    <font>
      <sz val="9"/>
      <color indexed="8"/>
      <name val="Symbol"/>
      <family val="1"/>
    </font>
    <font>
      <sz val="8"/>
      <color indexed="8"/>
      <name val="Arial"/>
      <family val="2"/>
    </font>
    <font>
      <b/>
      <sz val="12"/>
      <name val="Arial"/>
      <family val="2"/>
    </font>
    <font>
      <sz val="9"/>
      <color indexed="8"/>
      <name val="Arial"/>
      <family val="2"/>
    </font>
    <font>
      <vertAlign val="superscript"/>
      <sz val="8"/>
      <color indexed="8"/>
      <name val="Arial"/>
      <family val="2"/>
    </font>
    <font>
      <b/>
      <sz val="8"/>
      <color indexed="8"/>
      <name val="Tahoma"/>
      <family val="2"/>
    </font>
    <font>
      <b/>
      <sz val="8"/>
      <name val="Tahoma"/>
      <family val="2"/>
    </font>
    <font>
      <b/>
      <sz val="10"/>
      <name val="Arial"/>
      <family val="2"/>
    </font>
    <font>
      <b/>
      <sz val="8"/>
      <name val="Arial"/>
      <family val="2"/>
    </font>
    <font>
      <sz val="11"/>
      <color theme="1"/>
      <name val="Calibri"/>
      <family val="2"/>
      <scheme val="minor"/>
    </font>
    <font>
      <sz val="8"/>
      <color theme="1"/>
      <name val="Tahoma"/>
      <family val="2"/>
    </font>
    <font>
      <b/>
      <sz val="8"/>
      <color theme="1"/>
      <name val="Tahoma"/>
      <family val="2"/>
    </font>
    <font>
      <sz val="9"/>
      <color rgb="FF000000"/>
      <name val="Tahoma"/>
      <family val="2"/>
    </font>
    <font>
      <sz val="8"/>
      <color rgb="FF000000"/>
      <name val="Calibri"/>
      <family val="2"/>
      <scheme val="minor"/>
    </font>
    <font>
      <sz val="8"/>
      <color rgb="FF000000"/>
      <name val="Arial"/>
      <family val="2"/>
    </font>
    <font>
      <sz val="8"/>
      <color rgb="FF000000"/>
      <name val="Tahoma"/>
      <family val="2"/>
    </font>
    <font>
      <b/>
      <sz val="9"/>
      <color rgb="FF000000"/>
      <name val="Tahoma"/>
      <family val="2"/>
    </font>
    <font>
      <b/>
      <sz val="10"/>
      <color rgb="FF000000"/>
      <name val="Arial Bold"/>
    </font>
    <font>
      <sz val="12"/>
      <name val="Arial Bold"/>
    </font>
    <font>
      <b/>
      <sz val="10"/>
      <color rgb="FF000000"/>
      <name val="Tahoma"/>
      <family val="2"/>
    </font>
    <font>
      <b/>
      <sz val="10"/>
      <color rgb="FF000000"/>
      <name val="Arial"/>
      <family val="2"/>
    </font>
    <font>
      <b/>
      <vertAlign val="superscript"/>
      <sz val="10"/>
      <color indexed="8"/>
      <name val="Arial"/>
      <family val="2"/>
    </font>
    <font>
      <b/>
      <sz val="10"/>
      <color theme="1"/>
      <name val="Tahoma"/>
      <family val="2"/>
    </font>
    <font>
      <b/>
      <vertAlign val="superscript"/>
      <sz val="10"/>
      <color indexed="8"/>
      <name val="Tahoma"/>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3" fontId="18" fillId="0" borderId="0" applyFont="0" applyFill="0" applyBorder="0" applyAlignment="0" applyProtection="0"/>
    <xf numFmtId="0" fontId="18" fillId="0" borderId="0"/>
    <xf numFmtId="0" fontId="18" fillId="0" borderId="0"/>
    <xf numFmtId="0" fontId="3" fillId="0" borderId="0"/>
    <xf numFmtId="0" fontId="30" fillId="0" borderId="0"/>
    <xf numFmtId="9" fontId="18"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right"/>
    </xf>
    <xf numFmtId="3" fontId="6" fillId="0" borderId="0" xfId="0" applyNumberFormat="1" applyFont="1"/>
    <xf numFmtId="0" fontId="7" fillId="0" borderId="0" xfId="0" applyFont="1"/>
    <xf numFmtId="164" fontId="6" fillId="0" borderId="0" xfId="0" applyNumberFormat="1" applyFont="1"/>
    <xf numFmtId="0" fontId="8" fillId="0" borderId="0" xfId="0" applyFont="1"/>
    <xf numFmtId="164" fontId="0" fillId="0" borderId="0" xfId="0" applyNumberFormat="1"/>
    <xf numFmtId="0" fontId="9" fillId="0" borderId="0" xfId="0" applyFont="1"/>
    <xf numFmtId="0" fontId="5" fillId="0" borderId="1" xfId="0" applyFont="1" applyBorder="1" applyAlignment="1">
      <alignment horizontal="center" wrapText="1"/>
    </xf>
    <xf numFmtId="0" fontId="11" fillId="0" borderId="0" xfId="0" applyFont="1" applyAlignment="1">
      <alignment wrapText="1"/>
    </xf>
    <xf numFmtId="0" fontId="13" fillId="0" borderId="0" xfId="0" applyFont="1"/>
    <xf numFmtId="164" fontId="12" fillId="0" borderId="0" xfId="0" applyNumberFormat="1" applyFont="1" applyAlignment="1">
      <alignment horizontal="right" wrapText="1"/>
    </xf>
    <xf numFmtId="0" fontId="0" fillId="0" borderId="0" xfId="0" applyAlignment="1">
      <alignment wrapText="1"/>
    </xf>
    <xf numFmtId="0" fontId="10" fillId="0" borderId="0" xfId="0" applyFont="1"/>
    <xf numFmtId="166" fontId="12" fillId="0" borderId="0" xfId="0" applyNumberFormat="1" applyFont="1" applyAlignment="1">
      <alignment horizontal="right" wrapText="1"/>
    </xf>
    <xf numFmtId="166"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9" fillId="0" borderId="0" xfId="0" applyFont="1" applyBorder="1"/>
    <xf numFmtId="0" fontId="15" fillId="0" borderId="0" xfId="0" applyFont="1"/>
    <xf numFmtId="164" fontId="6" fillId="0" borderId="0" xfId="0" applyNumberFormat="1" applyFont="1" applyAlignment="1">
      <alignment horizontal="right"/>
    </xf>
    <xf numFmtId="164" fontId="0" fillId="0" borderId="0" xfId="0" applyNumberFormat="1" applyBorder="1"/>
    <xf numFmtId="0" fontId="0" fillId="0" borderId="0" xfId="0" applyBorder="1"/>
    <xf numFmtId="0" fontId="0" fillId="0" borderId="1" xfId="0" applyBorder="1"/>
    <xf numFmtId="0" fontId="5" fillId="0" borderId="0" xfId="0" applyFont="1" applyAlignment="1">
      <alignment vertical="top"/>
    </xf>
    <xf numFmtId="0" fontId="15" fillId="0" borderId="0" xfId="0" applyFont="1" applyBorder="1"/>
    <xf numFmtId="0" fontId="5" fillId="0" borderId="0" xfId="0" applyFont="1" applyAlignment="1">
      <alignment horizontal="right" wrapText="1"/>
    </xf>
    <xf numFmtId="0" fontId="5" fillId="0" borderId="1" xfId="0" applyFont="1" applyBorder="1" applyAlignment="1">
      <alignment horizontal="center"/>
    </xf>
    <xf numFmtId="0" fontId="31" fillId="0" borderId="0" xfId="0" applyFont="1" applyAlignment="1">
      <alignment horizontal="center" wrapText="1"/>
    </xf>
    <xf numFmtId="166" fontId="31" fillId="0" borderId="0" xfId="0" applyNumberFormat="1" applyFont="1" applyBorder="1" applyAlignment="1">
      <alignment horizontal="right"/>
    </xf>
    <xf numFmtId="0" fontId="31" fillId="0" borderId="0" xfId="0" applyFont="1" applyBorder="1" applyAlignment="1">
      <alignment horizontal="left" vertical="center" wrapText="1"/>
    </xf>
    <xf numFmtId="166" fontId="6" fillId="0" borderId="0" xfId="0" applyNumberFormat="1" applyFont="1" applyBorder="1" applyAlignment="1">
      <alignment horizontal="right"/>
    </xf>
    <xf numFmtId="166" fontId="32" fillId="0" borderId="0" xfId="0" applyNumberFormat="1" applyFont="1" applyBorder="1" applyAlignment="1">
      <alignment horizontal="right"/>
    </xf>
    <xf numFmtId="0" fontId="7" fillId="0" borderId="0" xfId="0" applyFont="1" applyBorder="1"/>
    <xf numFmtId="0" fontId="5" fillId="0" borderId="1" xfId="0" applyFont="1" applyBorder="1"/>
    <xf numFmtId="0" fontId="9" fillId="0" borderId="0" xfId="3" applyFont="1"/>
    <xf numFmtId="0" fontId="18" fillId="0" borderId="0" xfId="3"/>
    <xf numFmtId="0" fontId="33" fillId="0" borderId="0" xfId="0" applyFont="1" applyBorder="1" applyAlignment="1">
      <alignment horizontal="left" vertical="center" wrapText="1"/>
    </xf>
    <xf numFmtId="3" fontId="0" fillId="0" borderId="0" xfId="0" applyNumberFormat="1"/>
    <xf numFmtId="0" fontId="7" fillId="0" borderId="0" xfId="3" applyFont="1" applyBorder="1"/>
    <xf numFmtId="3" fontId="6" fillId="0" borderId="0" xfId="0" applyNumberFormat="1" applyFont="1" applyBorder="1"/>
    <xf numFmtId="3" fontId="6" fillId="0" borderId="1" xfId="0" applyNumberFormat="1" applyFont="1" applyBorder="1"/>
    <xf numFmtId="0" fontId="5" fillId="0" borderId="1" xfId="0" applyFont="1" applyBorder="1" applyAlignment="1">
      <alignment horizontal="right"/>
    </xf>
    <xf numFmtId="0" fontId="5" fillId="0" borderId="0" xfId="0" applyFont="1" applyBorder="1" applyAlignment="1">
      <alignment horizontal="left"/>
    </xf>
    <xf numFmtId="0" fontId="5" fillId="0" borderId="2" xfId="0" applyFont="1" applyBorder="1"/>
    <xf numFmtId="0" fontId="16" fillId="0" borderId="0" xfId="0" applyFont="1" applyAlignment="1">
      <alignment wrapText="1"/>
    </xf>
    <xf numFmtId="0" fontId="24" fillId="0" borderId="2" xfId="0" applyFont="1" applyBorder="1" applyAlignment="1">
      <alignment wrapText="1"/>
    </xf>
    <xf numFmtId="0" fontId="24" fillId="0" borderId="2" xfId="0" applyFont="1" applyBorder="1" applyAlignment="1"/>
    <xf numFmtId="0" fontId="22" fillId="0" borderId="2" xfId="0" applyFont="1" applyBorder="1" applyAlignment="1">
      <alignment horizontal="left" vertical="center"/>
    </xf>
    <xf numFmtId="0" fontId="24" fillId="0" borderId="2" xfId="0" applyFont="1" applyBorder="1" applyAlignment="1">
      <alignment vertical="center"/>
    </xf>
    <xf numFmtId="0" fontId="34" fillId="0" borderId="0" xfId="0" applyFont="1" applyFill="1" applyBorder="1" applyAlignment="1"/>
    <xf numFmtId="0" fontId="22" fillId="0" borderId="2" xfId="0" applyFont="1" applyBorder="1" applyAlignment="1">
      <alignment vertical="center"/>
    </xf>
    <xf numFmtId="0" fontId="7" fillId="0" borderId="0" xfId="0" applyFont="1" applyAlignment="1">
      <alignment horizontal="left" vertical="center"/>
    </xf>
    <xf numFmtId="0" fontId="22" fillId="0" borderId="0" xfId="0" applyFont="1" applyBorder="1" applyAlignment="1">
      <alignment vertical="center"/>
    </xf>
    <xf numFmtId="0" fontId="22" fillId="0" borderId="0" xfId="0" applyFont="1" applyBorder="1" applyAlignment="1">
      <alignment horizontal="left" vertical="center"/>
    </xf>
    <xf numFmtId="164" fontId="12" fillId="0" borderId="0" xfId="0" applyNumberFormat="1" applyFont="1" applyBorder="1" applyAlignment="1">
      <alignment horizontal="right" wrapText="1"/>
    </xf>
    <xf numFmtId="166" fontId="12" fillId="0" borderId="0" xfId="0" applyNumberFormat="1" applyFont="1" applyFill="1" applyAlignment="1">
      <alignment horizontal="right" wrapText="1"/>
    </xf>
    <xf numFmtId="166" fontId="12" fillId="0" borderId="0" xfId="0" applyNumberFormat="1" applyFont="1" applyFill="1" applyBorder="1" applyAlignment="1">
      <alignment horizontal="right" wrapText="1"/>
    </xf>
    <xf numFmtId="164" fontId="6" fillId="0" borderId="0" xfId="0" applyNumberFormat="1" applyFont="1" applyFill="1" applyAlignment="1">
      <alignment horizontal="right"/>
    </xf>
    <xf numFmtId="0" fontId="7" fillId="0" borderId="0" xfId="0" applyFont="1" applyFill="1"/>
    <xf numFmtId="0" fontId="5" fillId="0" borderId="1" xfId="0" applyFont="1" applyFill="1" applyBorder="1" applyAlignment="1">
      <alignment horizontal="right"/>
    </xf>
    <xf numFmtId="164" fontId="6" fillId="0" borderId="0" xfId="0" applyNumberFormat="1" applyFont="1" applyFill="1" applyBorder="1" applyAlignment="1">
      <alignment horizontal="right"/>
    </xf>
    <xf numFmtId="0" fontId="7" fillId="0" borderId="0" xfId="0" applyFont="1" applyFill="1" applyBorder="1" applyAlignment="1">
      <alignment horizontal="left" vertical="center"/>
    </xf>
    <xf numFmtId="0" fontId="5" fillId="0" borderId="0" xfId="0" applyFont="1" applyBorder="1" applyAlignment="1">
      <alignment horizontal="right"/>
    </xf>
    <xf numFmtId="164" fontId="27" fillId="0" borderId="0" xfId="0" applyNumberFormat="1" applyFont="1"/>
    <xf numFmtId="0" fontId="28" fillId="0" borderId="0" xfId="0" applyFont="1"/>
    <xf numFmtId="0" fontId="5" fillId="0" borderId="0" xfId="0" applyFont="1" applyFill="1"/>
    <xf numFmtId="0" fontId="23" fillId="0" borderId="0" xfId="0" applyFont="1"/>
    <xf numFmtId="164" fontId="27" fillId="0" borderId="1" xfId="0" applyNumberFormat="1" applyFont="1" applyBorder="1"/>
    <xf numFmtId="3" fontId="27" fillId="0" borderId="0" xfId="0" applyNumberFormat="1" applyFont="1"/>
    <xf numFmtId="164" fontId="26" fillId="0" borderId="2" xfId="0" applyNumberFormat="1" applyFont="1" applyBorder="1" applyAlignment="1">
      <alignment horizontal="right" wrapText="1"/>
    </xf>
    <xf numFmtId="164" fontId="26" fillId="0" borderId="0" xfId="0" applyNumberFormat="1" applyFont="1" applyAlignment="1">
      <alignment horizontal="right" wrapText="1"/>
    </xf>
    <xf numFmtId="0" fontId="13" fillId="0" borderId="0" xfId="0" applyFont="1" applyBorder="1"/>
    <xf numFmtId="0" fontId="5" fillId="0" borderId="0" xfId="0" applyFont="1" applyBorder="1"/>
    <xf numFmtId="164" fontId="26" fillId="0" borderId="0" xfId="0" applyNumberFormat="1" applyFont="1" applyBorder="1" applyAlignment="1">
      <alignment horizontal="right" wrapText="1"/>
    </xf>
    <xf numFmtId="0" fontId="5" fillId="0" borderId="0" xfId="0" applyFont="1" applyBorder="1" applyAlignment="1">
      <alignment horizontal="right" wrapText="1"/>
    </xf>
    <xf numFmtId="0" fontId="5" fillId="0" borderId="0" xfId="0" applyFont="1" applyFill="1" applyBorder="1" applyAlignment="1">
      <alignment horizontal="right" wrapText="1"/>
    </xf>
    <xf numFmtId="0" fontId="10" fillId="0" borderId="0" xfId="0" applyFont="1" applyBorder="1" applyAlignment="1">
      <alignment vertical="top" wrapText="1"/>
    </xf>
    <xf numFmtId="0" fontId="7" fillId="0" borderId="0" xfId="0" applyFont="1" applyFill="1" applyBorder="1"/>
    <xf numFmtId="0" fontId="5" fillId="0" borderId="0" xfId="0" applyFont="1" applyBorder="1" applyAlignment="1">
      <alignment horizontal="left" vertical="center" wrapText="1"/>
    </xf>
    <xf numFmtId="166" fontId="26" fillId="0" borderId="0" xfId="0" applyNumberFormat="1" applyFont="1" applyBorder="1" applyAlignment="1">
      <alignment horizontal="right" wrapText="1"/>
    </xf>
    <xf numFmtId="0" fontId="23" fillId="0" borderId="0" xfId="0" applyFont="1" applyBorder="1"/>
    <xf numFmtId="0" fontId="5" fillId="0" borderId="0" xfId="0" applyFont="1" applyFill="1" applyBorder="1"/>
    <xf numFmtId="0" fontId="5" fillId="0" borderId="0" xfId="0" applyFont="1" applyFill="1" applyBorder="1" applyAlignment="1">
      <alignment horizontal="left" vertical="center" wrapText="1"/>
    </xf>
    <xf numFmtId="166" fontId="26" fillId="0" borderId="0" xfId="0" applyNumberFormat="1" applyFont="1" applyBorder="1" applyAlignment="1">
      <alignment horizontal="right" vertical="center" wrapText="1"/>
    </xf>
    <xf numFmtId="0" fontId="23" fillId="0" borderId="0" xfId="0" applyFont="1" applyBorder="1" applyAlignment="1">
      <alignment horizontal="left" vertical="center"/>
    </xf>
    <xf numFmtId="0" fontId="5" fillId="0" borderId="0" xfId="0" applyFont="1" applyAlignment="1">
      <alignment horizontal="left" vertical="center" wrapText="1"/>
    </xf>
    <xf numFmtId="0" fontId="14" fillId="0" borderId="0" xfId="0" applyFont="1" applyBorder="1" applyAlignment="1">
      <alignment horizontal="left" vertical="center" wrapText="1"/>
    </xf>
    <xf numFmtId="0" fontId="11" fillId="0" borderId="0" xfId="0" applyFont="1" applyBorder="1" applyAlignment="1">
      <alignment wrapText="1"/>
    </xf>
    <xf numFmtId="166" fontId="26" fillId="0" borderId="0" xfId="0" applyNumberFormat="1" applyFont="1" applyAlignment="1">
      <alignment horizontal="right" wrapText="1"/>
    </xf>
    <xf numFmtId="0" fontId="23" fillId="0" borderId="0" xfId="0" applyFont="1" applyAlignment="1">
      <alignment horizontal="center" vertical="center"/>
    </xf>
    <xf numFmtId="0" fontId="11" fillId="0" borderId="0" xfId="3" applyFont="1" applyBorder="1" applyAlignment="1">
      <alignment wrapText="1"/>
    </xf>
    <xf numFmtId="0" fontId="18" fillId="0" borderId="0" xfId="3" applyBorder="1"/>
    <xf numFmtId="0" fontId="14" fillId="0" borderId="0" xfId="3" applyFont="1" applyBorder="1" applyAlignment="1">
      <alignment horizontal="left" vertical="center" wrapText="1"/>
    </xf>
    <xf numFmtId="0" fontId="5" fillId="0" borderId="0" xfId="3" applyFont="1" applyBorder="1" applyAlignment="1">
      <alignment horizontal="left" vertical="center" wrapText="1"/>
    </xf>
    <xf numFmtId="0" fontId="1" fillId="0" borderId="0" xfId="3" applyFont="1" applyBorder="1"/>
    <xf numFmtId="166" fontId="26" fillId="0" borderId="0" xfId="0" applyNumberFormat="1" applyFont="1" applyBorder="1" applyAlignment="1">
      <alignment wrapText="1"/>
    </xf>
    <xf numFmtId="0" fontId="23" fillId="0" borderId="0" xfId="3" applyFont="1" applyBorder="1"/>
    <xf numFmtId="0" fontId="5" fillId="0" borderId="0" xfId="3" applyFont="1" applyBorder="1"/>
    <xf numFmtId="166" fontId="26" fillId="0" borderId="0" xfId="0" applyNumberFormat="1" applyFont="1" applyFill="1" applyBorder="1" applyAlignment="1">
      <alignment horizontal="right" wrapText="1"/>
    </xf>
    <xf numFmtId="0" fontId="5" fillId="0" borderId="0" xfId="3" applyFont="1" applyBorder="1" applyAlignment="1">
      <alignment horizontal="left" wrapText="1"/>
    </xf>
    <xf numFmtId="0" fontId="23" fillId="0" borderId="0" xfId="3" applyFont="1" applyBorder="1" applyAlignment="1"/>
    <xf numFmtId="0" fontId="23" fillId="0" borderId="0" xfId="3" applyFont="1"/>
    <xf numFmtId="0" fontId="5" fillId="0" borderId="0" xfId="0" applyFont="1" applyBorder="1" applyAlignment="1">
      <alignment horizontal="center" wrapText="1"/>
    </xf>
    <xf numFmtId="164" fontId="6" fillId="0" borderId="0" xfId="0" applyNumberFormat="1" applyFont="1" applyBorder="1" applyAlignment="1">
      <alignment horizontal="right"/>
    </xf>
    <xf numFmtId="167" fontId="6" fillId="0" borderId="0" xfId="0" applyNumberFormat="1" applyFont="1" applyBorder="1" applyAlignment="1">
      <alignment horizontal="right"/>
    </xf>
    <xf numFmtId="0" fontId="5" fillId="0" borderId="0" xfId="0" applyFont="1" applyBorder="1" applyAlignment="1">
      <alignment horizontal="left" vertical="center"/>
    </xf>
    <xf numFmtId="164" fontId="0" fillId="0" borderId="0" xfId="0" applyNumberFormat="1" applyFont="1" applyBorder="1"/>
    <xf numFmtId="0" fontId="0" fillId="0" borderId="0" xfId="0" applyFont="1" applyBorder="1"/>
    <xf numFmtId="164" fontId="27" fillId="0" borderId="0" xfId="0" applyNumberFormat="1" applyFont="1" applyBorder="1" applyAlignment="1">
      <alignment horizontal="right"/>
    </xf>
    <xf numFmtId="164" fontId="23" fillId="0" borderId="0" xfId="0" applyNumberFormat="1" applyFont="1" applyBorder="1"/>
    <xf numFmtId="164" fontId="27" fillId="0" borderId="0" xfId="0" applyNumberFormat="1" applyFont="1" applyFill="1" applyBorder="1" applyAlignment="1">
      <alignment horizontal="right"/>
    </xf>
    <xf numFmtId="167" fontId="6" fillId="0" borderId="0" xfId="0" applyNumberFormat="1" applyFont="1" applyFill="1" applyBorder="1" applyAlignment="1">
      <alignment horizontal="right"/>
    </xf>
    <xf numFmtId="164" fontId="27" fillId="0" borderId="0" xfId="0" applyNumberFormat="1" applyFont="1" applyAlignment="1">
      <alignment horizontal="right"/>
    </xf>
    <xf numFmtId="0" fontId="5" fillId="0" borderId="0" xfId="0" applyFont="1" applyBorder="1" applyAlignment="1">
      <alignment horizontal="center" vertical="center" wrapText="1"/>
    </xf>
    <xf numFmtId="0" fontId="5" fillId="0" borderId="0" xfId="0" applyFont="1" applyBorder="1" applyAlignment="1">
      <alignment horizontal="right" vertical="center" wrapText="1"/>
    </xf>
    <xf numFmtId="0" fontId="0" fillId="0" borderId="0" xfId="0" applyFont="1"/>
    <xf numFmtId="0" fontId="5" fillId="0" borderId="0" xfId="0" applyFont="1" applyBorder="1" applyAlignment="1">
      <alignment horizontal="left" wrapText="1"/>
    </xf>
    <xf numFmtId="164" fontId="6" fillId="0" borderId="0" xfId="0" applyNumberFormat="1" applyFont="1" applyBorder="1"/>
    <xf numFmtId="164" fontId="27" fillId="0" borderId="0" xfId="0" applyNumberFormat="1" applyFont="1" applyBorder="1"/>
    <xf numFmtId="164" fontId="27" fillId="0" borderId="0" xfId="0" applyNumberFormat="1" applyFont="1" applyFill="1" applyBorder="1"/>
    <xf numFmtId="169" fontId="17" fillId="0" borderId="0" xfId="1" applyNumberFormat="1" applyFont="1" applyBorder="1" applyAlignment="1">
      <alignment horizontal="right" vertical="center" wrapText="1"/>
    </xf>
    <xf numFmtId="3" fontId="37" fillId="0" borderId="0" xfId="0" applyNumberFormat="1" applyFont="1" applyBorder="1" applyAlignment="1">
      <alignment horizontal="right" vertical="center" wrapText="1"/>
    </xf>
    <xf numFmtId="3" fontId="33" fillId="0" borderId="0" xfId="0" applyNumberFormat="1" applyFont="1" applyBorder="1" applyAlignment="1">
      <alignment horizontal="right" vertical="center" wrapText="1"/>
    </xf>
    <xf numFmtId="168" fontId="12" fillId="0" borderId="0" xfId="0" applyNumberFormat="1" applyFont="1" applyBorder="1" applyAlignment="1">
      <alignment horizontal="right" wrapText="1"/>
    </xf>
    <xf numFmtId="168" fontId="26" fillId="0" borderId="0" xfId="0" applyNumberFormat="1" applyFont="1" applyBorder="1" applyAlignment="1">
      <alignment horizontal="right" wrapText="1"/>
    </xf>
    <xf numFmtId="0" fontId="0" fillId="0" borderId="0" xfId="0" applyBorder="1" applyAlignment="1">
      <alignment horizontal="center"/>
    </xf>
    <xf numFmtId="0" fontId="29" fillId="0" borderId="0" xfId="0" applyFont="1" applyBorder="1"/>
    <xf numFmtId="0" fontId="32" fillId="0" borderId="0" xfId="0" applyFont="1" applyBorder="1" applyAlignment="1">
      <alignment horizontal="left" vertical="center" wrapText="1"/>
    </xf>
    <xf numFmtId="171" fontId="12" fillId="0" borderId="0" xfId="0" applyNumberFormat="1" applyFont="1" applyBorder="1" applyAlignment="1">
      <alignment horizontal="right" wrapText="1"/>
    </xf>
    <xf numFmtId="171" fontId="12" fillId="0" borderId="0" xfId="0" applyNumberFormat="1" applyFont="1" applyAlignment="1">
      <alignment horizontal="right" wrapText="1"/>
    </xf>
    <xf numFmtId="170" fontId="12" fillId="0" borderId="0" xfId="0" applyNumberFormat="1" applyFont="1" applyFill="1" applyBorder="1" applyAlignment="1">
      <alignment horizontal="right" wrapText="1"/>
    </xf>
    <xf numFmtId="1" fontId="12" fillId="0" borderId="0" xfId="0" applyNumberFormat="1" applyFont="1" applyFill="1" applyBorder="1" applyAlignment="1">
      <alignment horizontal="right" wrapText="1"/>
    </xf>
    <xf numFmtId="170" fontId="12" fillId="0" borderId="0" xfId="0" applyNumberFormat="1" applyFont="1" applyAlignment="1">
      <alignment horizontal="right" wrapText="1"/>
    </xf>
    <xf numFmtId="170" fontId="12" fillId="0" borderId="0" xfId="0" applyNumberFormat="1" applyFont="1" applyBorder="1" applyAlignment="1">
      <alignment horizontal="right" wrapText="1"/>
    </xf>
    <xf numFmtId="170" fontId="12" fillId="0" borderId="1" xfId="0" applyNumberFormat="1" applyFont="1" applyBorder="1" applyAlignment="1">
      <alignment horizontal="right" wrapText="1"/>
    </xf>
    <xf numFmtId="170" fontId="26" fillId="0" borderId="0" xfId="0" applyNumberFormat="1" applyFont="1" applyBorder="1" applyAlignment="1">
      <alignment horizontal="right" wrapText="1"/>
    </xf>
    <xf numFmtId="170" fontId="23" fillId="0" borderId="0" xfId="0" applyNumberFormat="1" applyFont="1"/>
    <xf numFmtId="170" fontId="23" fillId="0" borderId="0" xfId="0" applyNumberFormat="1" applyFont="1" applyBorder="1"/>
    <xf numFmtId="170" fontId="26" fillId="0" borderId="0" xfId="0" applyNumberFormat="1" applyFont="1" applyBorder="1" applyAlignment="1">
      <alignment horizontal="right" vertical="center" wrapText="1"/>
    </xf>
    <xf numFmtId="170" fontId="26" fillId="0" borderId="0" xfId="0" applyNumberFormat="1" applyFont="1" applyAlignment="1">
      <alignment horizontal="right" wrapText="1"/>
    </xf>
    <xf numFmtId="170" fontId="12" fillId="0" borderId="0" xfId="0" applyNumberFormat="1" applyFont="1" applyFill="1" applyAlignment="1">
      <alignment horizontal="right" wrapText="1"/>
    </xf>
    <xf numFmtId="170" fontId="23" fillId="0" borderId="0" xfId="3" applyNumberFormat="1" applyFont="1" applyBorder="1"/>
    <xf numFmtId="170" fontId="26" fillId="0" borderId="0" xfId="3" applyNumberFormat="1" applyFont="1" applyBorder="1" applyAlignment="1">
      <alignment horizontal="right" wrapText="1"/>
    </xf>
    <xf numFmtId="170" fontId="12" fillId="0" borderId="0" xfId="3" applyNumberFormat="1" applyFont="1" applyBorder="1" applyAlignment="1">
      <alignment horizontal="right" wrapText="1"/>
    </xf>
    <xf numFmtId="170" fontId="12" fillId="0" borderId="0" xfId="3" applyNumberFormat="1" applyFont="1" applyFill="1" applyBorder="1" applyAlignment="1">
      <alignment horizontal="right" wrapText="1"/>
    </xf>
    <xf numFmtId="170" fontId="26" fillId="0" borderId="0" xfId="3" applyNumberFormat="1" applyFont="1" applyFill="1" applyBorder="1" applyAlignment="1">
      <alignment horizontal="right" wrapText="1"/>
    </xf>
    <xf numFmtId="170" fontId="26" fillId="0" borderId="0" xfId="0" applyNumberFormat="1" applyFont="1" applyFill="1" applyBorder="1" applyAlignment="1">
      <alignment horizontal="right" wrapText="1"/>
    </xf>
    <xf numFmtId="0" fontId="5" fillId="0" borderId="0" xfId="0" applyFont="1" applyAlignment="1">
      <alignment horizontal="right" vertical="center"/>
    </xf>
    <xf numFmtId="0" fontId="28" fillId="0" borderId="0" xfId="3" applyFont="1" applyAlignment="1">
      <alignment horizontal="right"/>
    </xf>
    <xf numFmtId="0" fontId="28" fillId="0" borderId="0" xfId="3" applyFont="1" applyAlignment="1">
      <alignment horizontal="right" vertical="center"/>
    </xf>
    <xf numFmtId="0" fontId="28" fillId="0" borderId="0" xfId="0" applyFont="1" applyAlignment="1">
      <alignment horizontal="right" vertical="center"/>
    </xf>
    <xf numFmtId="0" fontId="5" fillId="0" borderId="0" xfId="0" applyFont="1" applyAlignment="1">
      <alignment horizontal="right"/>
    </xf>
    <xf numFmtId="0" fontId="5" fillId="0" borderId="0" xfId="0" applyFont="1" applyAlignment="1">
      <alignment horizontal="right" vertical="center" wrapText="1"/>
    </xf>
    <xf numFmtId="0" fontId="32" fillId="0" borderId="1" xfId="0" applyFont="1" applyBorder="1" applyAlignment="1">
      <alignment horizontal="center" wrapText="1"/>
    </xf>
    <xf numFmtId="0" fontId="5" fillId="0" borderId="1" xfId="0" applyFont="1" applyFill="1" applyBorder="1" applyAlignment="1">
      <alignment horizontal="center" wrapText="1"/>
    </xf>
    <xf numFmtId="0" fontId="36" fillId="0" borderId="0" xfId="0" applyFont="1" applyAlignment="1">
      <alignment vertical="center"/>
    </xf>
    <xf numFmtId="0" fontId="36" fillId="0" borderId="0" xfId="0" applyFont="1" applyBorder="1" applyAlignment="1">
      <alignment vertical="center"/>
    </xf>
    <xf numFmtId="0" fontId="39" fillId="0" borderId="0" xfId="0" applyFont="1"/>
    <xf numFmtId="10" fontId="0" fillId="0" borderId="0" xfId="7" applyNumberFormat="1" applyFont="1" applyBorder="1"/>
    <xf numFmtId="172" fontId="23" fillId="0" borderId="0" xfId="0" applyNumberFormat="1" applyFont="1" applyBorder="1"/>
    <xf numFmtId="167" fontId="23" fillId="0" borderId="0" xfId="0" applyNumberFormat="1" applyFont="1" applyBorder="1"/>
    <xf numFmtId="0" fontId="6" fillId="0" borderId="0" xfId="0" applyFont="1" applyBorder="1"/>
    <xf numFmtId="0" fontId="27" fillId="0" borderId="0" xfId="0" applyFont="1" applyBorder="1"/>
    <xf numFmtId="0" fontId="5" fillId="0" borderId="1" xfId="0" applyFont="1" applyBorder="1" applyAlignment="1">
      <alignment horizontal="center" vertical="center" wrapText="1"/>
    </xf>
    <xf numFmtId="0" fontId="41" fillId="0" borderId="1" xfId="0" applyFont="1" applyBorder="1" applyAlignment="1">
      <alignment horizontal="right" vertical="center" wrapText="1"/>
    </xf>
    <xf numFmtId="0" fontId="40" fillId="0" borderId="0" xfId="0" applyFont="1" applyBorder="1" applyAlignment="1">
      <alignment horizontal="center" vertical="center" wrapText="1"/>
    </xf>
    <xf numFmtId="0" fontId="40" fillId="0" borderId="0" xfId="0" applyFont="1" applyBorder="1" applyAlignment="1">
      <alignment vertical="center"/>
    </xf>
    <xf numFmtId="0" fontId="38" fillId="0" borderId="0" xfId="0" applyFont="1" applyBorder="1" applyAlignment="1">
      <alignment vertical="center" wrapText="1"/>
    </xf>
    <xf numFmtId="0" fontId="40" fillId="0" borderId="0" xfId="0" applyFont="1" applyBorder="1" applyAlignment="1">
      <alignment vertical="center" wrapText="1"/>
    </xf>
    <xf numFmtId="0" fontId="4" fillId="0" borderId="0" xfId="0" applyFont="1" applyAlignment="1"/>
    <xf numFmtId="0" fontId="32" fillId="0" borderId="3" xfId="0" applyFont="1" applyBorder="1" applyAlignment="1">
      <alignment wrapText="1"/>
    </xf>
    <xf numFmtId="0" fontId="32" fillId="0" borderId="4" xfId="0" applyFont="1" applyBorder="1" applyAlignment="1">
      <alignment horizontal="center" wrapText="1"/>
    </xf>
    <xf numFmtId="0" fontId="31" fillId="0" borderId="2" xfId="0" applyFont="1" applyBorder="1" applyAlignment="1"/>
    <xf numFmtId="0" fontId="31" fillId="0" borderId="6" xfId="0" applyFont="1" applyBorder="1" applyAlignment="1"/>
    <xf numFmtId="0" fontId="32" fillId="0" borderId="7" xfId="0" applyFont="1" applyBorder="1" applyAlignment="1">
      <alignment horizontal="center" wrapText="1"/>
    </xf>
    <xf numFmtId="0" fontId="32" fillId="0" borderId="8" xfId="0" applyFont="1" applyBorder="1" applyAlignment="1">
      <alignment horizontal="center" wrapText="1"/>
    </xf>
    <xf numFmtId="0" fontId="43" fillId="0" borderId="5" xfId="0" applyFont="1" applyBorder="1" applyAlignment="1"/>
    <xf numFmtId="3" fontId="6" fillId="0" borderId="0" xfId="0" applyNumberFormat="1" applyFont="1" applyFill="1"/>
    <xf numFmtId="165" fontId="0" fillId="0" borderId="0" xfId="7" applyNumberFormat="1" applyFont="1"/>
    <xf numFmtId="171" fontId="6" fillId="0" borderId="0" xfId="0" applyNumberFormat="1" applyFont="1"/>
    <xf numFmtId="171" fontId="0" fillId="0" borderId="0" xfId="0" applyNumberFormat="1"/>
    <xf numFmtId="170" fontId="0" fillId="0" borderId="0" xfId="0" applyNumberFormat="1"/>
    <xf numFmtId="3" fontId="6" fillId="0" borderId="1" xfId="0" applyNumberFormat="1" applyFont="1" applyFill="1" applyBorder="1"/>
    <xf numFmtId="1" fontId="0" fillId="0" borderId="0" xfId="7" applyNumberFormat="1" applyFont="1"/>
    <xf numFmtId="171" fontId="12" fillId="0" borderId="0" xfId="0" applyNumberFormat="1" applyFont="1" applyFill="1" applyBorder="1" applyAlignment="1">
      <alignment horizontal="right" wrapText="1"/>
    </xf>
    <xf numFmtId="170" fontId="6" fillId="0" borderId="0" xfId="0" applyNumberFormat="1" applyFont="1" applyBorder="1"/>
    <xf numFmtId="170" fontId="27" fillId="0" borderId="0" xfId="0" applyNumberFormat="1" applyFont="1" applyBorder="1"/>
    <xf numFmtId="0" fontId="0" fillId="0" borderId="0" xfId="0" applyFill="1"/>
    <xf numFmtId="169" fontId="0" fillId="0" borderId="0" xfId="8" applyNumberFormat="1" applyFont="1" applyFill="1"/>
    <xf numFmtId="169" fontId="5" fillId="0" borderId="1" xfId="8" applyNumberFormat="1" applyFont="1" applyFill="1" applyBorder="1" applyAlignment="1">
      <alignment horizontal="right"/>
    </xf>
    <xf numFmtId="0" fontId="23" fillId="0" borderId="0" xfId="0" applyFont="1" applyFill="1" applyBorder="1"/>
    <xf numFmtId="169" fontId="23" fillId="0" borderId="0" xfId="8" applyNumberFormat="1" applyFont="1" applyFill="1" applyBorder="1"/>
    <xf numFmtId="0" fontId="27" fillId="0" borderId="0" xfId="0" applyFont="1" applyFill="1" applyBorder="1"/>
    <xf numFmtId="169" fontId="27" fillId="0" borderId="0" xfId="8" applyNumberFormat="1" applyFont="1" applyFill="1" applyBorder="1"/>
    <xf numFmtId="0" fontId="6" fillId="0" borderId="0" xfId="0" applyFont="1" applyFill="1" applyBorder="1"/>
    <xf numFmtId="169" fontId="6" fillId="0" borderId="0" xfId="8" applyNumberFormat="1" applyFont="1" applyFill="1" applyBorder="1"/>
    <xf numFmtId="164" fontId="6" fillId="0" borderId="0" xfId="0" applyNumberFormat="1" applyFont="1" applyFill="1" applyBorder="1"/>
    <xf numFmtId="169" fontId="6" fillId="0" borderId="0" xfId="8" applyNumberFormat="1" applyFont="1" applyFill="1" applyBorder="1" applyAlignment="1">
      <alignment horizontal="right"/>
    </xf>
    <xf numFmtId="169" fontId="0" fillId="0" borderId="0" xfId="8" applyNumberFormat="1" applyFont="1" applyFill="1" applyBorder="1"/>
    <xf numFmtId="0" fontId="0" fillId="0" borderId="0" xfId="0" applyFill="1" applyBorder="1"/>
    <xf numFmtId="164" fontId="6" fillId="0" borderId="1" xfId="0" applyNumberFormat="1" applyFont="1" applyFill="1" applyBorder="1"/>
    <xf numFmtId="169" fontId="6" fillId="0" borderId="1" xfId="8" applyNumberFormat="1" applyFont="1" applyFill="1" applyBorder="1"/>
    <xf numFmtId="3" fontId="37" fillId="0" borderId="0" xfId="0" applyNumberFormat="1" applyFont="1" applyFill="1" applyBorder="1" applyAlignment="1">
      <alignment horizontal="right" vertical="center" wrapText="1"/>
    </xf>
    <xf numFmtId="3" fontId="33" fillId="0" borderId="0" xfId="0" applyNumberFormat="1" applyFont="1" applyFill="1" applyBorder="1" applyAlignment="1">
      <alignment horizontal="right" vertical="center" wrapText="1"/>
    </xf>
    <xf numFmtId="0" fontId="13" fillId="0" borderId="1" xfId="0" applyFont="1" applyBorder="1"/>
    <xf numFmtId="3" fontId="3" fillId="0" borderId="0" xfId="0" applyNumberFormat="1" applyFont="1"/>
    <xf numFmtId="166" fontId="0" fillId="0" borderId="0" xfId="0" applyNumberFormat="1"/>
    <xf numFmtId="168" fontId="0" fillId="0" borderId="0" xfId="0" applyNumberFormat="1"/>
    <xf numFmtId="166" fontId="0" fillId="0" borderId="0" xfId="0" applyNumberFormat="1" applyFont="1" applyBorder="1"/>
    <xf numFmtId="166" fontId="23" fillId="0" borderId="0" xfId="0" applyNumberFormat="1" applyFont="1" applyBorder="1"/>
    <xf numFmtId="164" fontId="3" fillId="0" borderId="0" xfId="0" applyNumberFormat="1" applyFont="1"/>
    <xf numFmtId="0" fontId="1" fillId="0" borderId="0" xfId="0" applyFont="1" applyBorder="1" applyAlignment="1"/>
    <xf numFmtId="0" fontId="1" fillId="0" borderId="0" xfId="0" applyFont="1" applyAlignment="1"/>
    <xf numFmtId="173" fontId="0" fillId="0" borderId="0" xfId="0" applyNumberFormat="1" applyBorder="1"/>
    <xf numFmtId="173" fontId="23" fillId="0" borderId="0" xfId="0" applyNumberFormat="1" applyFont="1" applyBorder="1"/>
    <xf numFmtId="0" fontId="9" fillId="2" borderId="0" xfId="0" applyFont="1" applyFill="1" applyBorder="1" applyAlignment="1">
      <alignment vertical="center"/>
    </xf>
    <xf numFmtId="0" fontId="9" fillId="2" borderId="0" xfId="0" applyFont="1" applyFill="1" applyAlignment="1">
      <alignment vertical="center"/>
    </xf>
    <xf numFmtId="0" fontId="9" fillId="2" borderId="0" xfId="3" applyFont="1" applyFill="1" applyBorder="1"/>
    <xf numFmtId="166" fontId="12" fillId="2" borderId="0" xfId="0" applyNumberFormat="1" applyFont="1" applyFill="1" applyBorder="1" applyAlignment="1">
      <alignment horizontal="right" wrapText="1"/>
    </xf>
    <xf numFmtId="0" fontId="24" fillId="0" borderId="0" xfId="0" applyFont="1" applyBorder="1" applyAlignment="1">
      <alignment vertical="center"/>
    </xf>
    <xf numFmtId="0" fontId="11" fillId="0" borderId="0" xfId="0" applyFont="1" applyBorder="1" applyAlignment="1">
      <alignment vertical="center"/>
    </xf>
    <xf numFmtId="0" fontId="35" fillId="0" borderId="0" xfId="0" applyFont="1" applyFill="1" applyBorder="1" applyAlignment="1"/>
    <xf numFmtId="174" fontId="1" fillId="0" borderId="1" xfId="0" applyNumberFormat="1" applyFont="1" applyBorder="1"/>
    <xf numFmtId="174" fontId="6" fillId="0" borderId="1" xfId="0" applyNumberFormat="1" applyFont="1" applyBorder="1"/>
    <xf numFmtId="174" fontId="9" fillId="0" borderId="0" xfId="0" applyNumberFormat="1" applyFont="1"/>
    <xf numFmtId="174" fontId="5" fillId="0" borderId="0" xfId="0" applyNumberFormat="1" applyFont="1" applyBorder="1" applyAlignment="1">
      <alignment horizontal="center" wrapText="1"/>
    </xf>
    <xf numFmtId="174" fontId="10" fillId="0" borderId="0" xfId="0" applyNumberFormat="1" applyFont="1" applyBorder="1" applyAlignment="1">
      <alignment vertical="top" wrapText="1"/>
    </xf>
    <xf numFmtId="174" fontId="13" fillId="0" borderId="1" xfId="0" applyNumberFormat="1" applyFont="1" applyBorder="1"/>
    <xf numFmtId="0" fontId="5" fillId="0" borderId="0" xfId="0" applyFont="1" applyBorder="1" applyAlignment="1">
      <alignment horizontal="right" vertical="center"/>
    </xf>
    <xf numFmtId="174" fontId="13" fillId="0" borderId="0" xfId="0" applyNumberFormat="1" applyFont="1" applyBorder="1" applyAlignment="1">
      <alignment vertical="center" wrapText="1"/>
    </xf>
  </cellXfs>
  <cellStyles count="9">
    <cellStyle name="Comma" xfId="8" builtinId="3"/>
    <cellStyle name="Comma 2" xfId="1" xr:uid="{00000000-0005-0000-0000-000001000000}"/>
    <cellStyle name="Normal" xfId="0" builtinId="0"/>
    <cellStyle name="Normal 2" xfId="2" xr:uid="{00000000-0005-0000-0000-000003000000}"/>
    <cellStyle name="Normal 2 2" xfId="3" xr:uid="{00000000-0005-0000-0000-000004000000}"/>
    <cellStyle name="Normal 2 3" xfId="4" xr:uid="{00000000-0005-0000-0000-000005000000}"/>
    <cellStyle name="Normal 3" xfId="5" xr:uid="{00000000-0005-0000-0000-000006000000}"/>
    <cellStyle name="Percent" xfId="7" builtinId="5"/>
    <cellStyle name="Percent 2" xfId="6" xr:uid="{00000000-0005-0000-0000-000008000000}"/>
  </cellStyles>
  <dxfs count="260">
    <dxf>
      <font>
        <b val="0"/>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theme="1"/>
        <name val="Tahoma"/>
        <family val="2"/>
        <scheme val="none"/>
      </font>
      <alignment horizontal="righ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8"/>
        <color theme="1"/>
        <name val="Tahoma"/>
        <family val="2"/>
        <scheme val="none"/>
      </font>
      <alignment horizontal="center" vertical="bottom"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theme="1"/>
        <name val="Tahoma"/>
        <family val="2"/>
        <scheme val="none"/>
      </font>
      <numFmt numFmtId="166" formatCode="#,##0;[Red]#,##0"/>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theme="1"/>
        <name val="Tahoma"/>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Tahoma"/>
        <family val="2"/>
        <scheme val="none"/>
      </font>
      <alignment horizontal="center"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8" formatCode="&quot;$&quot;#,##0;[Red]&quot;$&quot;#,##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alignment horizontal="left" vertical="center" textRotation="0" wrapText="1" indent="0" justifyLastLine="0" shrinkToFit="0" readingOrder="0"/>
    </dxf>
    <dxf>
      <border outline="0">
        <bottom style="medium">
          <color auto="1"/>
        </bottom>
      </border>
    </dxf>
    <dxf>
      <font>
        <b val="0"/>
        <i val="0"/>
        <strike val="0"/>
        <condense val="0"/>
        <extend val="0"/>
        <outline val="0"/>
        <shadow val="0"/>
        <u val="none"/>
        <vertAlign val="baseline"/>
        <sz val="9"/>
        <color rgb="FF000000"/>
        <name val="Tahoma"/>
        <family val="2"/>
        <scheme val="none"/>
      </font>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alignment horizontal="left" vertical="center" textRotation="0" wrapText="1" indent="0" justifyLastLine="0" shrinkToFit="0" readingOrder="0"/>
    </dxf>
    <dxf>
      <border outline="0">
        <bottom style="thin">
          <color auto="1"/>
        </bottom>
      </border>
    </dxf>
    <dxf>
      <font>
        <b val="0"/>
        <i val="0"/>
        <strike val="0"/>
        <condense val="0"/>
        <extend val="0"/>
        <outline val="0"/>
        <shadow val="0"/>
        <u val="none"/>
        <vertAlign val="baseline"/>
        <sz val="9"/>
        <color auto="1"/>
        <name val="Tahoma"/>
        <family val="2"/>
        <scheme val="none"/>
      </font>
      <alignment horizontal="right"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0"/>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9" formatCode="_(* #,##0_);_(* \(#,##0\);_(* &quot;-&quot;??_);_(@_)"/>
      <alignment horizontal="right" vertical="center" textRotation="0" wrapText="1" indent="0" justifyLastLine="0" shrinkToFit="0" readingOrder="0"/>
    </dxf>
    <dxf>
      <font>
        <b val="0"/>
        <i val="0"/>
        <strike val="0"/>
        <condense val="0"/>
        <extend val="0"/>
        <outline val="0"/>
        <shadow val="0"/>
        <u val="none"/>
        <vertAlign val="baseline"/>
        <sz val="9"/>
        <color rgb="FF000000"/>
        <name val="Tahoma"/>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0"/>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8"/>
        <color auto="1"/>
        <name val="Tahoma"/>
        <family val="2"/>
        <scheme val="none"/>
      </font>
      <numFmt numFmtId="169" formatCode="_(* #,##0_);_(* \(#,##0\);_(* &quot;-&quot;??_);_(@_)"/>
      <fill>
        <patternFill patternType="none">
          <fgColor indexed="64"/>
          <bgColor indexed="65"/>
        </patternFill>
      </fill>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dxf>
    <dxf>
      <font>
        <b val="0"/>
        <i val="0"/>
        <strike val="0"/>
        <condense val="0"/>
        <extend val="0"/>
        <outline val="0"/>
        <shadow val="0"/>
        <u val="none"/>
        <vertAlign val="baseline"/>
        <sz val="8"/>
        <color auto="1"/>
        <name val="Tahoma"/>
        <family val="2"/>
        <scheme val="none"/>
      </font>
      <numFmt numFmtId="164" formatCode="#,##0_ "/>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dxf>
    <dxf>
      <border>
        <bottom style="thin">
          <color indexed="64"/>
        </bottom>
      </border>
    </dxf>
    <dxf>
      <font>
        <b val="0"/>
        <i val="0"/>
        <strike val="0"/>
        <condense val="0"/>
        <extend val="0"/>
        <outline val="0"/>
        <shadow val="0"/>
        <u val="none"/>
        <vertAlign val="baseline"/>
        <sz val="8"/>
        <color auto="1"/>
        <name val="Tahoma"/>
        <family val="2"/>
        <scheme val="none"/>
      </font>
      <numFmt numFmtId="170" formatCode="0.0"/>
    </dxf>
    <dxf>
      <font>
        <b val="0"/>
        <i val="0"/>
        <strike val="0"/>
        <condense val="0"/>
        <extend val="0"/>
        <outline val="0"/>
        <shadow val="0"/>
        <u val="none"/>
        <vertAlign val="baseline"/>
        <sz val="8"/>
        <color auto="1"/>
        <name val="Tahoma"/>
        <family val="2"/>
        <scheme val="none"/>
      </font>
    </dxf>
    <dxf>
      <font>
        <b val="0"/>
        <i val="0"/>
        <strike val="0"/>
        <condense val="0"/>
        <extend val="0"/>
        <outline val="0"/>
        <shadow val="0"/>
        <u val="none"/>
        <vertAlign val="baseline"/>
        <sz val="8"/>
        <color indexed="8"/>
        <name val="Tahoma"/>
        <family val="2"/>
        <scheme val="none"/>
      </font>
      <numFmt numFmtId="166" formatCode="#,##0;[Red]#,##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fill>
        <patternFill patternType="none">
          <fgColor indexed="64"/>
          <bgColor indexed="65"/>
        </patternFill>
      </fill>
      <alignment horizontal="righ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font>
        <b/>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font>
        <b/>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auto="1"/>
        <name val="Tahoma"/>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9"/>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auto="1"/>
        <name val="Tahoma"/>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9"/>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auto="1"/>
        <name val="Tahoma"/>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9"/>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auto="1"/>
        <name val="Tahoma"/>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9"/>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i val="0"/>
        <strike val="0"/>
        <condense val="0"/>
        <extend val="0"/>
        <outline val="0"/>
        <shadow val="0"/>
        <u val="none"/>
        <vertAlign val="baseline"/>
        <sz val="9"/>
        <color indexed="8"/>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font>
        <b/>
        <i val="0"/>
        <strike val="0"/>
        <condense val="0"/>
        <extend val="0"/>
        <outline val="0"/>
        <shadow val="0"/>
        <u val="none"/>
        <vertAlign val="baseline"/>
        <sz val="9"/>
        <color indexed="8"/>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6" formatCode="#,##0;[Red]#,##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font>
        <b/>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border outline="0">
        <bottom style="thin">
          <color auto="1"/>
        </bottom>
      </border>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64" formatCode="#,##0_ "/>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indexed="8"/>
        <name val="Tahoma"/>
        <family val="2"/>
        <scheme val="none"/>
      </font>
      <numFmt numFmtId="170" formatCode="0.0"/>
      <alignment horizontal="righ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indexed="8"/>
        <name val="Tahoma"/>
        <family val="2"/>
        <scheme val="none"/>
      </font>
      <alignment horizontal="righ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Tahoma"/>
        <family val="2"/>
        <scheme val="none"/>
      </font>
      <numFmt numFmtId="3" formatCode="#,##0"/>
    </dxf>
    <dxf>
      <font>
        <b val="0"/>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auto="1"/>
        <name val="Tahoma"/>
        <family val="2"/>
        <scheme val="none"/>
      </font>
    </dxf>
    <dxf>
      <border outline="0">
        <bottom style="thin">
          <color auto="1"/>
        </bottom>
      </border>
    </dxf>
    <dxf>
      <font>
        <b/>
        <i val="0"/>
        <strike val="0"/>
        <condense val="0"/>
        <extend val="0"/>
        <outline val="0"/>
        <shadow val="0"/>
        <u val="none"/>
        <vertAlign val="baseline"/>
        <sz val="9"/>
        <color auto="1"/>
        <name val="Arial"/>
        <family val="2"/>
        <scheme val="none"/>
      </font>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auto="1"/>
        <name val="Tahoma"/>
        <family val="2"/>
        <scheme val="none"/>
      </font>
    </dxf>
    <dxf>
      <border outline="0">
        <bottom style="thin">
          <color auto="1"/>
        </bottom>
      </border>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dxf>
    <dxf>
      <border outline="0">
        <bottom style="thin">
          <color auto="1"/>
        </bottom>
      </border>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dxf>
    <dxf>
      <border outline="0">
        <bottom style="thin">
          <color auto="1"/>
        </bottom>
      </border>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numFmt numFmtId="164" formatCode="#,##0_ "/>
    </dxf>
    <dxf>
      <font>
        <b val="0"/>
        <i val="0"/>
        <strike val="0"/>
        <condense val="0"/>
        <extend val="0"/>
        <outline val="0"/>
        <shadow val="0"/>
        <u val="none"/>
        <vertAlign val="baseline"/>
        <sz val="8"/>
        <color auto="1"/>
        <name val="Tahoma"/>
        <family val="2"/>
        <scheme val="none"/>
      </font>
    </dxf>
    <dxf>
      <border outline="0">
        <bottom style="thin">
          <color auto="1"/>
        </bottom>
      </border>
    </dxf>
    <dxf>
      <font>
        <b/>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bottom" textRotation="0" wrapText="0" indent="0" justifyLastLine="0" shrinkToFit="0" readingOrder="0"/>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EBCB6F-1909-9149-8D6D-30FB52357BC1}" name="Table2" displayName="Table2" ref="A3:G16" totalsRowShown="0" headerRowDxfId="259" dataDxfId="257" headerRowBorderDxfId="258">
  <autoFilter ref="A3:G16" xr:uid="{5D86E217-5BA2-D149-843E-90B0CF0F937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5500EE-701D-A145-9945-14B3420A6A6D}" name="2017"/>
    <tableColumn id="2" xr3:uid="{3CF45486-FC62-F847-A800-2824FF9CD6F1}" name="0–30%" dataDxfId="256"/>
    <tableColumn id="3" xr3:uid="{22C6E4E4-D2F5-4C42-AC40-42B76E569830}" name="&gt;30–50%" dataDxfId="255"/>
    <tableColumn id="4" xr3:uid="{D119CB48-D5DC-264E-8161-ECFFCA0525A5}" name="&gt;50–80%" dataDxfId="254"/>
    <tableColumn id="5" xr3:uid="{0C523FC9-63DA-BF41-A374-6F49F2AE38AA}" name="&gt;80–120%" dataDxfId="253"/>
    <tableColumn id="6" xr3:uid="{53EC1A23-8E48-FB4B-8B01-D65B06228FC1}" name="&gt;120%" dataDxfId="252"/>
    <tableColumn id="7" xr3:uid="{5107D6F9-427F-5C49-88F1-A426858C564B}" name="All Incomes" dataDxfId="25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B4C37F6-A975-5444-8101-146091985BAF}" name="Table11" displayName="Table11" ref="A3:E64" totalsRowShown="0" headerRowDxfId="170" dataDxfId="169" tableBorderDxfId="168">
  <autoFilter ref="A3:E64" xr:uid="{4DBB41D4-4E0C-8849-B240-CCB3B1F7E52C}">
    <filterColumn colId="0" hiddenButton="1"/>
    <filterColumn colId="1" hiddenButton="1"/>
    <filterColumn colId="2" hiddenButton="1"/>
    <filterColumn colId="3" hiddenButton="1"/>
    <filterColumn colId="4" hiddenButton="1"/>
  </autoFilter>
  <tableColumns count="5">
    <tableColumn id="1" xr3:uid="{0CAAB53A-1E99-3840-B743-34660E4D8DB9}" name="Household type" dataDxfId="167"/>
    <tableColumn id="2" xr3:uid="{61EFC8E0-68C5-6343-8C2C-D0B88ECE1FE9}" name="2015" dataDxfId="166"/>
    <tableColumn id="3" xr3:uid="{C29CF1AD-FBA5-1E48-834E-36673B49ADE7}" name="2017" dataDxfId="165"/>
    <tableColumn id="4" xr3:uid="{8CA28946-52BE-6943-A912-E39969C4E621}" name="20152" dataDxfId="164"/>
    <tableColumn id="5" xr3:uid="{EFE05171-1160-2F47-8918-7E25CE090133}" name="20173" dataDxfId="16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5D8E095-4D12-9048-8B3E-1D0AE2E62B31}" name="Table12" displayName="Table12" ref="A3:E64" totalsRowShown="0" headerRowDxfId="162" tableBorderDxfId="161" headerRowCellStyle="Normal 2 2">
  <autoFilter ref="A3:E64" xr:uid="{CD741F0F-56B5-3943-98BB-F04DC61CFA14}">
    <filterColumn colId="0" hiddenButton="1"/>
    <filterColumn colId="1" hiddenButton="1"/>
    <filterColumn colId="2" hiddenButton="1"/>
    <filterColumn colId="3" hiddenButton="1"/>
    <filterColumn colId="4" hiddenButton="1"/>
  </autoFilter>
  <tableColumns count="5">
    <tableColumn id="1" xr3:uid="{A2092E95-7BDC-9447-8F47-E706E341831F}" name="Household type" dataDxfId="160" dataCellStyle="Normal 2 2"/>
    <tableColumn id="2" xr3:uid="{E6D32A3D-1872-B442-AA02-0C323C502280}" name="2015" dataDxfId="159"/>
    <tableColumn id="3" xr3:uid="{5E0ACD62-CF4D-6247-9C62-8A2CA6450858}" name="2017" dataDxfId="158"/>
    <tableColumn id="4" xr3:uid="{D75E50C3-A55B-734F-8E23-4D1FEEF68816}" name="20152" dataDxfId="157" dataCellStyle="Normal 2 2"/>
    <tableColumn id="5" xr3:uid="{CC273F91-1188-DE4F-B303-3070A1B0F957}" name="20173" dataDxfId="156" dataCellStyle="Normal 2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58ADE9-2F1C-B64C-9C11-3D1406CBC1A1}" name="Table13" displayName="Table13" ref="A2:F48" totalsRowShown="0" headerRowDxfId="155" dataDxfId="154" tableBorderDxfId="153">
  <autoFilter ref="A2:F48" xr:uid="{2D21BC68-B0C7-794F-9D0B-5642A0B7C319}">
    <filterColumn colId="0" hiddenButton="1"/>
    <filterColumn colId="1" hiddenButton="1"/>
    <filterColumn colId="2" hiddenButton="1"/>
    <filterColumn colId="3" hiddenButton="1"/>
    <filterColumn colId="4" hiddenButton="1"/>
    <filterColumn colId="5" hiddenButton="1"/>
  </autoFilter>
  <tableColumns count="6">
    <tableColumn id="1" xr3:uid="{4EEA7F64-965D-CA4E-B662-29F62B59772D}" name="Column1" dataDxfId="152"/>
    <tableColumn id="2" xr3:uid="{FD354886-CA69-214A-9ED1-B2CB0E0C6BD5}" name="Total" dataDxfId="151"/>
    <tableColumn id="3" xr3:uid="{4F907CB3-F95F-4F46-99E3-1E55F3BA9BE1}" name="Elderly, No Children" dataDxfId="150"/>
    <tableColumn id="4" xr3:uid="{AAC00919-09AA-0049-B8A7-D456B5F8AD8C}" name="Families with Children" dataDxfId="149"/>
    <tableColumn id="5" xr3:uid="{11E711C8-A5A0-6949-9F7C-294E35467480}" name="Other Families" dataDxfId="148"/>
    <tableColumn id="6" xr3:uid="{C6C6F796-E94B-5649-BB32-9AFF6B967CED}" name="Other Nonfamily Households" dataDxfId="147"/>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0572CBB-272E-FF47-88EC-671BEAA0CF86}" name="Table14" displayName="Table14" ref="A2:F48" totalsRowShown="0" headerRowDxfId="146" dataDxfId="145" tableBorderDxfId="144">
  <autoFilter ref="A2:F48" xr:uid="{0474EE0B-A8D8-3640-BBBF-EB6A75E7D529}">
    <filterColumn colId="0" hiddenButton="1"/>
    <filterColumn colId="1" hiddenButton="1"/>
    <filterColumn colId="2" hiddenButton="1"/>
    <filterColumn colId="3" hiddenButton="1"/>
    <filterColumn colId="4" hiddenButton="1"/>
    <filterColumn colId="5" hiddenButton="1"/>
  </autoFilter>
  <tableColumns count="6">
    <tableColumn id="1" xr3:uid="{36130065-8FB0-AD4B-896F-72C49E9D9F3A}" name="Column1" dataDxfId="143"/>
    <tableColumn id="2" xr3:uid="{4981152F-5943-8043-BD64-B4DD9FC7380F}" name="Total" dataDxfId="142"/>
    <tableColumn id="3" xr3:uid="{90C1541B-73C7-6748-BD80-329A40057337}" name="Elderly, No Children" dataDxfId="141"/>
    <tableColumn id="4" xr3:uid="{0D1700A4-CE6D-444D-8F45-428C7D42B01D}" name="Families with Children" dataDxfId="140"/>
    <tableColumn id="5" xr3:uid="{273228AA-C555-B742-9709-290C28AA1397}" name="Other Families" dataDxfId="139"/>
    <tableColumn id="6" xr3:uid="{00B73836-AED2-1A48-8373-009AEE51BEE2}" name="Other Nonfamily Households" dataDxfId="13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E3CA7EE-B7E2-0147-881B-B70D19310111}" name="Table15" displayName="Table15" ref="A2:F48" totalsRowShown="0" headerRowDxfId="137" dataDxfId="136" tableBorderDxfId="135">
  <autoFilter ref="A2:F48" xr:uid="{32110B45-1AA9-CB4A-B350-B04ED8831E1C}">
    <filterColumn colId="0" hiddenButton="1"/>
    <filterColumn colId="1" hiddenButton="1"/>
    <filterColumn colId="2" hiddenButton="1"/>
    <filterColumn colId="3" hiddenButton="1"/>
    <filterColumn colId="4" hiddenButton="1"/>
    <filterColumn colId="5" hiddenButton="1"/>
  </autoFilter>
  <tableColumns count="6">
    <tableColumn id="1" xr3:uid="{2B653DB1-39B5-DE4B-8639-0F930FBFAE4F}" name="Column1" dataDxfId="134"/>
    <tableColumn id="2" xr3:uid="{652B478E-333B-DF44-8EF9-AAF1F3FDCD40}" name="Total" dataDxfId="133"/>
    <tableColumn id="3" xr3:uid="{8E178FB4-8407-3C49-8973-E7710BF42A7F}" name="Elderly, No Children" dataDxfId="132"/>
    <tableColumn id="4" xr3:uid="{3163009D-321F-4C4C-881B-D1AE461558AE}" name="Families with Children" dataDxfId="131"/>
    <tableColumn id="5" xr3:uid="{0871835C-4BB7-9B4F-80EC-83538D3C0CC1}" name="Other Families" dataDxfId="130"/>
    <tableColumn id="6" xr3:uid="{F79ECF26-9D10-CC44-8447-45638F52AC25}" name="Other Nonfamily Households" dataDxfId="12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3AA06D1-A817-0F4B-9DB4-D1C9EFDF83F3}" name="Table16" displayName="Table16" ref="A2:F48" totalsRowShown="0" headerRowDxfId="128" dataDxfId="127" tableBorderDxfId="126">
  <autoFilter ref="A2:F48" xr:uid="{AB70BB8A-6034-C340-AC0C-4D6D2150CF4C}">
    <filterColumn colId="0" hiddenButton="1"/>
    <filterColumn colId="1" hiddenButton="1"/>
    <filterColumn colId="2" hiddenButton="1"/>
    <filterColumn colId="3" hiddenButton="1"/>
    <filterColumn colId="4" hiddenButton="1"/>
    <filterColumn colId="5" hiddenButton="1"/>
  </autoFilter>
  <tableColumns count="6">
    <tableColumn id="1" xr3:uid="{24F761B1-B7CB-8745-8C81-CCA6A0BF26FC}" name="Column1" dataDxfId="125"/>
    <tableColumn id="2" xr3:uid="{163351F6-673E-194D-BFD1-D3AF71ECA545}" name="Total" dataDxfId="124"/>
    <tableColumn id="3" xr3:uid="{742AA14D-4630-CD49-9DC2-7E87C2ABD937}" name="Elderly, No Children" dataDxfId="123"/>
    <tableColumn id="4" xr3:uid="{1A78CA0A-89C4-C942-BDF2-3F64BA5E26D5}" name="Families with Children" dataDxfId="122"/>
    <tableColumn id="5" xr3:uid="{E69F78D0-7EC9-A746-AE11-887CB52A6A97}" name="Other Families" dataDxfId="121"/>
    <tableColumn id="6" xr3:uid="{66DC32BF-9818-1144-814E-FDC66B3FC152}" name="Other Nonfamily Households" dataDxfId="12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5ED2449-C016-F940-9B1B-290713C8529A}" name="Table17" displayName="Table17" ref="A3:E48" totalsRowShown="0" headerRowDxfId="119" dataDxfId="118" tableBorderDxfId="117">
  <autoFilter ref="A3:E48" xr:uid="{70C72CD8-4690-E547-A9A2-A83BC6010794}">
    <filterColumn colId="0" hiddenButton="1"/>
    <filterColumn colId="1" hiddenButton="1"/>
    <filterColumn colId="2" hiddenButton="1"/>
    <filterColumn colId="3" hiddenButton="1"/>
    <filterColumn colId="4" hiddenButton="1"/>
  </autoFilter>
  <tableColumns count="5">
    <tableColumn id="1" xr3:uid="{73D706C1-B46B-DA42-9C3F-A3FAA18EBAE9}" name="Column1" dataDxfId="116"/>
    <tableColumn id="2" xr3:uid="{0962D310-9170-734D-BE31-6EC21BA71FF0}" name="2015" dataDxfId="115"/>
    <tableColumn id="3" xr3:uid="{642895E7-06F7-FA40-9A0A-ADC2F719A227}" name="2017" dataDxfId="114"/>
    <tableColumn id="4" xr3:uid="{8AC6565D-13FB-7D4D-959B-0BCB35BCD9F9}" name="20152" dataDxfId="113"/>
    <tableColumn id="5" xr3:uid="{926D59E0-5FD5-A944-9800-E9B4E1993618}" name="20173" dataDxfId="11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C1005D1-3F0A-254A-A398-CE0E9231AD15}" name="Table18" displayName="Table18" ref="A3:E63" totalsRowShown="0" headerRowDxfId="111" dataDxfId="110" tableBorderDxfId="109">
  <autoFilter ref="A3:E63" xr:uid="{647C8822-5146-D540-B4BD-F56187C983FF}">
    <filterColumn colId="0" hiddenButton="1"/>
    <filterColumn colId="1" hiddenButton="1"/>
    <filterColumn colId="2" hiddenButton="1"/>
    <filterColumn colId="3" hiddenButton="1"/>
    <filterColumn colId="4" hiddenButton="1"/>
  </autoFilter>
  <tableColumns count="5">
    <tableColumn id="1" xr3:uid="{0C039428-1CC9-6F41-B09D-0B51E573B429}" name="Column1" dataDxfId="108"/>
    <tableColumn id="2" xr3:uid="{36F52344-181B-9C47-9B6E-9C8458F869FE}" name="2015" dataDxfId="107"/>
    <tableColumn id="3" xr3:uid="{A354F84B-D36F-624E-908E-A0F704940449}" name="2017" dataDxfId="106"/>
    <tableColumn id="4" xr3:uid="{55A48287-5EAC-5F40-9ADD-4228C2C50D08}" name="20152" dataDxfId="105"/>
    <tableColumn id="5" xr3:uid="{48894CAE-9C32-8A4E-A665-E84D64E99109}" name="20173" dataDxfId="10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47DCBB-66FD-DD4B-A4E8-82F2FABD6337}" name="Table1" displayName="Table1" ref="A3:E78" totalsRowShown="0" headerRowDxfId="103" tableBorderDxfId="102">
  <autoFilter ref="A3:E78" xr:uid="{827D63EF-707E-2646-BCAA-3462EC80006E}">
    <filterColumn colId="0" hiddenButton="1"/>
    <filterColumn colId="1" hiddenButton="1"/>
    <filterColumn colId="2" hiddenButton="1"/>
    <filterColumn colId="3" hiddenButton="1"/>
    <filterColumn colId="4" hiddenButton="1"/>
  </autoFilter>
  <tableColumns count="5">
    <tableColumn id="1" xr3:uid="{8060D210-8C93-F54B-9F75-0037D31AB60F}" name="Column1" dataDxfId="0"/>
    <tableColumn id="2" xr3:uid="{578B3840-FE43-8745-8D6F-FC0A49F51A49}" name="2015" dataDxfId="101"/>
    <tableColumn id="3" xr3:uid="{C252C304-B345-044B-BFA4-29E6AF416888}" name="2017" dataDxfId="100"/>
    <tableColumn id="4" xr3:uid="{94B8D456-47E8-7746-ABB6-89E7827980D4}" name="20152" dataDxfId="99"/>
    <tableColumn id="5" xr3:uid="{3765CC5D-6B20-5643-B72F-4A6BA741F4CF}" name="20173" dataDxfId="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0DB72DF-D19B-0C47-956A-57777B4096ED}" name="Table20" displayName="Table20" ref="A5:E215" totalsRowShown="0" headerRowBorderDxfId="97">
  <autoFilter ref="A5:E215" xr:uid="{E9E6E618-24E3-3346-BCB3-6B529306D8D1}">
    <filterColumn colId="0" hiddenButton="1"/>
    <filterColumn colId="1" hiddenButton="1"/>
    <filterColumn colId="2" hiddenButton="1"/>
    <filterColumn colId="3" hiddenButton="1"/>
    <filterColumn colId="4" hiddenButton="1"/>
  </autoFilter>
  <tableColumns count="5">
    <tableColumn id="1" xr3:uid="{DB028D2C-F2D6-1641-BB39-369D607ABEA8}" name="Column1" dataDxfId="96"/>
    <tableColumn id="2" xr3:uid="{D8A8A108-1437-4245-9B77-059BDBDB45B0}" name="0–50%" dataDxfId="95"/>
    <tableColumn id="3" xr3:uid="{46339CFA-7EAA-134F-97C3-D10B983105D4}" name="All Incomes"/>
    <tableColumn id="4" xr3:uid="{175F4710-8864-824D-9F1B-EECC9DBA0C85}" name="0–50%2" dataDxfId="94"/>
    <tableColumn id="5" xr3:uid="{187682AA-337B-B54E-B61E-AA7E03834C6E}" name="All Incomes2" dataDxfId="9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7D1A36-7EA5-594C-BEEC-9F86306D69A3}" name="Table3" displayName="Table3" ref="A17:G30" totalsRowShown="0" headerRowDxfId="250" dataDxfId="248" headerRowBorderDxfId="249">
  <autoFilter ref="A17:G30" xr:uid="{75EDBDCC-4B7E-6040-803F-00225F70A7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92ECE13-F4D9-B54F-B869-D8A91EF8E6CD}" name="2015"/>
    <tableColumn id="2" xr3:uid="{128A0287-C87F-F942-BF9D-F7092745E2A2}" name="0–30%" dataDxfId="247"/>
    <tableColumn id="3" xr3:uid="{AF6AA9E2-9145-8A4A-9C50-BB426C23491F}" name="&gt;30–50%" dataDxfId="246"/>
    <tableColumn id="4" xr3:uid="{DE7F675C-98BD-704A-A0CE-6CD6A95F65CB}" name="&gt;50–80%" dataDxfId="245"/>
    <tableColumn id="5" xr3:uid="{3E965646-DF31-8D48-AEB3-B93BCCDB3DE4}" name="&gt;80–120%" dataDxfId="244"/>
    <tableColumn id="6" xr3:uid="{1222373C-E503-B84E-8C0E-BB0DD2762915}" name="&gt;120%" dataDxfId="243"/>
    <tableColumn id="7" xr3:uid="{1A9591C2-F078-EE41-BBE2-08703D5C2876}" name="All Incomes" dataDxfId="24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AF6311E-93F2-D140-8533-D68ECB34B4C2}" name="Table21" displayName="Table21" ref="A3:N9" totalsRowShown="0" headerRowDxfId="92" dataDxfId="90" headerRowBorderDxfId="91" dataCellStyle="Comma 2">
  <autoFilter ref="A3:N9" xr:uid="{33866297-8240-4B4F-9341-F9A08286F7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6AAE761-B0EF-F942-B09C-24AFE7DB58EA}" name="2017" dataDxfId="89"/>
    <tableColumn id="2" xr3:uid="{5075A82F-FCB7-2A46-8E4A-45CE279F5D14}" name="10*" dataDxfId="88" dataCellStyle="Comma 2"/>
    <tableColumn id="3" xr3:uid="{01A6AA06-610A-D94B-AFB7-B37BB9BC5300}" name="20" dataDxfId="87" dataCellStyle="Comma 2"/>
    <tableColumn id="4" xr3:uid="{D1B6A869-CF3A-D140-9DE5-834766708259}" name="30" dataDxfId="86" dataCellStyle="Comma 2"/>
    <tableColumn id="5" xr3:uid="{1254406B-01D6-C847-88F8-0FB69065BE40}" name="40" dataDxfId="85" dataCellStyle="Comma 2"/>
    <tableColumn id="6" xr3:uid="{F4780734-26DA-174B-A835-7A4D2A9241F2}" name="50" dataDxfId="84" dataCellStyle="Comma 2"/>
    <tableColumn id="7" xr3:uid="{6C81C432-3863-7943-BA20-EC3B72104F22}" name="60" dataDxfId="83" dataCellStyle="Comma 2"/>
    <tableColumn id="8" xr3:uid="{A3C5FA36-02F1-A741-80AD-BD723DB361B2}" name="70" dataDxfId="82" dataCellStyle="Comma 2"/>
    <tableColumn id="9" xr3:uid="{3B50C416-428C-FA46-AAED-F07427386DD9}" name="80" dataDxfId="81" dataCellStyle="Comma 2"/>
    <tableColumn id="10" xr3:uid="{B3EAF630-3487-374A-B19D-17FF6DB504BC}" name="90" dataDxfId="80" dataCellStyle="Comma 2"/>
    <tableColumn id="11" xr3:uid="{4F5E8C86-A00F-9943-BDB0-AD3DF2FEE33C}" name="100" dataDxfId="79" dataCellStyle="Comma 2"/>
    <tableColumn id="12" xr3:uid="{AAD176AA-F861-A04C-8A2A-8C5947EF3FA1}" name="110" dataDxfId="78" dataCellStyle="Comma 2"/>
    <tableColumn id="13" xr3:uid="{471BB61E-C8EB-604D-B016-D79F17A37A80}" name="&gt;110" dataDxfId="77" dataCellStyle="Comma 2"/>
    <tableColumn id="14" xr3:uid="{824D27C4-C78C-9B40-99BA-E7E45168BAA3}" name="Total" dataDxfId="76" dataCellStyle="Comma 2"/>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0F646A5-DBC1-6E42-A758-286698D212E5}" name="Table22" displayName="Table22" ref="A10:N16" totalsRowShown="0" headerRowDxfId="75" dataDxfId="73" headerRowBorderDxfId="74" tableBorderDxfId="72" dataCellStyle="Comma 2">
  <autoFilter ref="A10:N16" xr:uid="{54164414-5601-A04C-B525-020172BA67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8C6BF1-D901-2348-9647-6B18316B9C29}" name="2015" dataDxfId="71"/>
    <tableColumn id="2" xr3:uid="{E5603048-73CD-5742-BAED-356131D18C8E}" name="10*" dataDxfId="70" dataCellStyle="Comma 2"/>
    <tableColumn id="3" xr3:uid="{4083F9AF-2C1C-F245-ACB9-F054C021C9BE}" name="20" dataDxfId="69" dataCellStyle="Comma 2"/>
    <tableColumn id="4" xr3:uid="{149FE90E-1764-AB43-903B-D9D032F45B8F}" name="30" dataDxfId="68" dataCellStyle="Comma 2"/>
    <tableColumn id="5" xr3:uid="{03E36D06-63D2-AB48-A320-D7579DF8E16F}" name="40" dataDxfId="67" dataCellStyle="Comma 2"/>
    <tableColumn id="6" xr3:uid="{0B02C661-B82B-DD4E-AB1A-20F3A3D20853}" name="50" dataDxfId="66" dataCellStyle="Comma 2"/>
    <tableColumn id="7" xr3:uid="{E7EE285B-CDD8-6443-861B-5C88DB56E6DE}" name="60" dataDxfId="65" dataCellStyle="Comma 2"/>
    <tableColumn id="8" xr3:uid="{3756FF69-7D1A-434B-9BD0-F2CB277B2EEC}" name="70" dataDxfId="64" dataCellStyle="Comma 2"/>
    <tableColumn id="9" xr3:uid="{D13CB7C3-91E6-BA4F-AA19-A9E34740A41D}" name="80" dataDxfId="63" dataCellStyle="Comma 2"/>
    <tableColumn id="10" xr3:uid="{CFE3D301-7F02-7742-8915-F41655620A80}" name="90" dataDxfId="62" dataCellStyle="Comma 2"/>
    <tableColumn id="11" xr3:uid="{AB3E72D1-96C1-2040-9906-07C3BBD4E6A7}" name="100" dataDxfId="61" dataCellStyle="Comma 2"/>
    <tableColumn id="12" xr3:uid="{9739BD58-BAF4-D445-8C4B-B995C520EA2A}" name="110" dataDxfId="60" dataCellStyle="Comma 2"/>
    <tableColumn id="13" xr3:uid="{2413E399-E25F-074C-854D-BBE23F4763E6}" name="120+" dataDxfId="59" dataCellStyle="Comma 2"/>
    <tableColumn id="14" xr3:uid="{163908E5-D890-E848-B368-3D5A338BA70D}" name="Total" dataDxfId="58" dataCellStyle="Comma 2"/>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51B96E7-689D-ED4B-BD55-B64BAFE98371}" name="Table23" displayName="Table23" ref="A2:J17" totalsRowShown="0" headerRowDxfId="57" dataDxfId="56" tableBorderDxfId="55">
  <autoFilter ref="A2:J17" xr:uid="{D7011FA6-6637-C749-BDFE-60AAF5510D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7BBA189-AEEE-484E-B873-C99B7CD594DD}" name="Column1" dataDxfId="54"/>
    <tableColumn id="2" xr3:uid="{B8E3B1EC-DABA-8642-8475-83B839590B86}" name="2001" dataDxfId="53"/>
    <tableColumn id="3" xr3:uid="{305A5168-E248-1C4D-A4BF-2EEFC13664C9}" name="2003" dataDxfId="52"/>
    <tableColumn id="4" xr3:uid="{C3B78EAD-46F3-8747-883C-E9275C8F6E0C}" name="2005" dataDxfId="51"/>
    <tableColumn id="5" xr3:uid="{F6E9E8E0-E3C4-5944-8AF2-B76BA01392E1}" name="2007" dataDxfId="50"/>
    <tableColumn id="6" xr3:uid="{939CC6DA-B1F7-F548-B015-A4BC903EF32E}" name="2009" dataDxfId="49"/>
    <tableColumn id="7" xr3:uid="{A8B28CF9-9B21-C949-92CE-B3FE2EA877A1}" name="2011" dataDxfId="48"/>
    <tableColumn id="8" xr3:uid="{922A7062-0C1B-684A-8AB1-485DEA7CD0B7}" name="2013" dataDxfId="47"/>
    <tableColumn id="9" xr3:uid="{4118E61E-A433-CE42-B661-FD69A68E3421}" name="2015" dataDxfId="46"/>
    <tableColumn id="10" xr3:uid="{52DDAB80-0D02-F744-BD9F-151C384577A9}" name="2017" dataDxfId="45"/>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9187A4A-7273-8D4E-ACE5-379230B15C07}" name="Table24" displayName="Table24" ref="A3:G18" totalsRowShown="0" headerRowDxfId="44" dataDxfId="42" headerRowBorderDxfId="43">
  <autoFilter ref="A3:G18" xr:uid="{BC8BF641-3FAA-CB43-B99B-D8E1B27FDF7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932BEA9-1B2E-9940-BE03-B8A850D99863}" name="2017" dataDxfId="41"/>
    <tableColumn id="2" xr3:uid="{6EB5D75F-1A5B-9D4D-B619-D973C1067F72}" name="0–30%" dataDxfId="40"/>
    <tableColumn id="3" xr3:uid="{F922A69E-072D-6B4B-8E13-7BCECC878BAC}" name="&gt;30–50%" dataDxfId="39"/>
    <tableColumn id="4" xr3:uid="{991AF6EE-3F84-C64E-8FBD-0DE8DA2BE02B}" name="&gt;50–80%" dataDxfId="38"/>
    <tableColumn id="5" xr3:uid="{F2284DA7-B1C6-AE47-AA8C-87046ECD72E4}" name="&gt;80–120%" dataDxfId="37"/>
    <tableColumn id="6" xr3:uid="{61F895B5-4136-7C40-9D76-C69E207F442D}" name="&gt;120%" dataDxfId="36"/>
    <tableColumn id="7" xr3:uid="{0CA6F624-C3A3-0044-8A3C-E7F1A1D736D0}" name="All Incomes" dataDxfId="3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B8A5145-78FE-2847-8B91-A336F44DC693}" name="Table25" displayName="Table25" ref="A19:G34" totalsRowShown="0" headerRowDxfId="34" dataDxfId="32" headerRowBorderDxfId="33" tableBorderDxfId="31">
  <autoFilter ref="A19:G34" xr:uid="{D53EFFCC-8581-9A4F-AAB4-B708C70F806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AD402C6-3B97-534E-86B6-EFCAD6D88377}" name="2015" dataDxfId="30"/>
    <tableColumn id="2" xr3:uid="{2BF6D834-DC01-2A4F-AF46-7BFC75D9C34A}" name="0–30%" dataDxfId="29"/>
    <tableColumn id="3" xr3:uid="{99FE88BA-E947-0446-856A-70EA4DB9C799}" name="&gt;30–50%" dataDxfId="28"/>
    <tableColumn id="4" xr3:uid="{0D405B1C-49D6-5C40-A25B-8BF88BCA2027}" name="&gt;50–80%" dataDxfId="27"/>
    <tableColumn id="5" xr3:uid="{58E49106-64E2-794F-A2E5-356F972E7753}" name="&gt;80–120%" dataDxfId="26"/>
    <tableColumn id="6" xr3:uid="{8C73BBD6-DCCC-8A48-8785-0F29433F215B}" name="&gt;120%" dataDxfId="25"/>
    <tableColumn id="7" xr3:uid="{DC79D7DF-C13F-4D44-AF6B-40E98AFB093E}" name="All Incomes" dataDxfId="24"/>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B955FC6-2015-2141-9B9F-64B96EFEE6CD}" name="Table26" displayName="Table26" ref="A3:H26" totalsRowShown="0" headerRowDxfId="23" dataDxfId="21" headerRowBorderDxfId="22">
  <autoFilter ref="A3:H26" xr:uid="{F2A777D2-70E2-A24B-9660-7FA51AB9B77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78E3344-ABCD-C44D-ADE9-92057849C332}" name="2017" dataDxfId="20"/>
    <tableColumn id="2" xr3:uid="{05DDF5D4-E83A-394B-B227-9C2B60627533}" name="Any Limitation" dataDxfId="19"/>
    <tableColumn id="3" xr3:uid="{484D70A4-2A1D-0F40-9F03-91893F935BA6}" name="Hearing" dataDxfId="18"/>
    <tableColumn id="4" xr3:uid="{95596154-9BB8-2E4D-BA27-FA2B2AB4FA49}" name="Visual" dataDxfId="17"/>
    <tableColumn id="5" xr3:uid="{901BA90C-25FD-684B-960E-D7F3FB874ECB}" name="Cognitive" dataDxfId="16"/>
    <tableColumn id="6" xr3:uid="{E628E7F0-9627-2B41-AC56-A0CCBEA17711}" name="Ambulatory" dataDxfId="15"/>
    <tableColumn id="7" xr3:uid="{E654F29D-8E29-494B-86E9-631898FC3016}" name="Self-Care" dataDxfId="14"/>
    <tableColumn id="8" xr3:uid="{88228EBA-C5CD-6A42-9480-10A54DAAB357}" name="Independent Living" dataDxfId="1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742AE20-CB4B-0D4F-83DD-98271502B89A}" name="Table27" displayName="Table27" ref="A27:H50" totalsRowShown="0" headerRowDxfId="12" dataDxfId="10" headerRowBorderDxfId="11" tableBorderDxfId="9">
  <autoFilter ref="A27:H50" xr:uid="{397F86B7-9400-EE4F-A3BB-3117C63DCDE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793664A-2777-2B45-96CF-9FF7A1EB10EF}" name="2015" dataDxfId="8"/>
    <tableColumn id="2" xr3:uid="{5705D389-F16F-5048-9FBE-C8E16A8F4285}" name="Any Limitation" dataDxfId="7"/>
    <tableColumn id="3" xr3:uid="{DD399BB4-51EA-2843-B479-7BDD34E7652A}" name="Hearing" dataDxfId="6"/>
    <tableColumn id="4" xr3:uid="{099BE0A2-E1AF-A145-BE2C-C848C7C800C2}" name="Visual" dataDxfId="5"/>
    <tableColumn id="5" xr3:uid="{0C1206AE-B2AB-D542-B737-C18696AFEEF5}" name="Cognitive" dataDxfId="4"/>
    <tableColumn id="6" xr3:uid="{7D8E49DE-2F6E-4043-A61A-4290A7F09A76}" name="Ambulatory" dataDxfId="3"/>
    <tableColumn id="7" xr3:uid="{3D56AC36-C6D6-4F48-8BA6-789D79BAB21A}" name="Self-Care" dataDxfId="2"/>
    <tableColumn id="8" xr3:uid="{BC12C30B-A791-BB4D-BC23-3E4DD3FEBA9D}" name="Independent Living"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26F4C8-3ED6-3943-8645-6644A5A3979A}" name="Table4" displayName="Table4" ref="A3:G15" totalsRowShown="0" headerRowDxfId="241" dataDxfId="239" headerRowBorderDxfId="240">
  <autoFilter ref="A3:G15" xr:uid="{A31C1DB5-3E62-AE42-BD2A-66BAEC355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AEF243E-B561-7E44-B8BF-57E6F404E212}" name="2017"/>
    <tableColumn id="2" xr3:uid="{C9E3CE5F-E809-6B49-8B8F-C61B558757DF}" name="0–30%" dataDxfId="238"/>
    <tableColumn id="3" xr3:uid="{9FAA26C6-B1C9-9D4B-B08D-CDF51C4DC1C6}" name="&gt;30–50%" dataDxfId="237"/>
    <tableColumn id="4" xr3:uid="{6F9DBE8E-B0CC-3542-8506-330ECFD1C0C8}" name="&gt;50–80%" dataDxfId="236"/>
    <tableColumn id="5" xr3:uid="{DC29F9EA-ED3E-3346-83BE-1C2B27C8C9FD}" name="&gt;80–120%" dataDxfId="235"/>
    <tableColumn id="6" xr3:uid="{5D42C93E-2155-5F43-8657-4D5181587555}" name="&gt;120%" dataDxfId="234"/>
    <tableColumn id="7" xr3:uid="{7F404EDC-8D73-9144-89AE-9393AC5CCD10}" name="All Incomes" dataDxfId="23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94FB1C-597A-3044-B48B-D04857847F6B}" name="Table5" displayName="Table5" ref="A16:G28" totalsRowShown="0" headerRowDxfId="232" dataDxfId="230" headerRowBorderDxfId="231">
  <autoFilter ref="A16:G28" xr:uid="{7CA6A288-C119-7648-976B-88C24A2A6B9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2ED6363-457B-B84E-9A46-F6F94F291CCE}" name="2015" dataDxfId="229"/>
    <tableColumn id="2" xr3:uid="{E18C0F2C-0A2C-E64F-988A-85AB120C4D10}" name="0–30%" dataDxfId="228"/>
    <tableColumn id="3" xr3:uid="{C1092232-AB92-1745-9B44-C84A8FBD39BD}" name="&gt;30–50%" dataDxfId="227"/>
    <tableColumn id="4" xr3:uid="{041B5148-DF88-A34A-B871-259680FA39F1}" name="&gt;50–80%" dataDxfId="226"/>
    <tableColumn id="5" xr3:uid="{BC09BAE4-8DBD-2541-A7D4-B3DDAC368884}" name="&gt;80–120%" dataDxfId="225"/>
    <tableColumn id="6" xr3:uid="{4DA05FDD-DF3F-AA4A-B54F-B501BBD5B759}" name="&gt;120%" dataDxfId="224"/>
    <tableColumn id="7" xr3:uid="{4C238E93-21DD-A14A-9583-5A1CBD650793}" name="All Incomes" dataDxfId="22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9D459CA-7E5E-2A43-BFBC-C7D037D183BA}" name="Table6" displayName="Table6" ref="A2:J31" totalsRowShown="0" headerRowDxfId="222" dataDxfId="220" headerRowBorderDxfId="221">
  <autoFilter ref="A2:J31" xr:uid="{3661079F-2123-C841-A9E1-EB7B82310D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F21159F-6522-2F41-A8B2-E949D98DD0E0}" name="Column1" dataDxfId="219"/>
    <tableColumn id="2" xr3:uid="{6B8F2820-DF86-9B4F-B349-6226CD867B6F}" name="2001" dataDxfId="218"/>
    <tableColumn id="3" xr3:uid="{89DE6F68-C0FA-524A-9E7A-AAC16181D1E4}" name="2003" dataDxfId="217"/>
    <tableColumn id="4" xr3:uid="{E7CBBA22-0CAC-7B4F-A979-F15BCE329B01}" name="2005" dataDxfId="216"/>
    <tableColumn id="5" xr3:uid="{0753E029-909E-6843-887F-568424D8BE7A}" name="2007" dataDxfId="215"/>
    <tableColumn id="6" xr3:uid="{5DC09F1B-8694-FE4C-8380-60119BDC2EB2}" name="2009" dataDxfId="214"/>
    <tableColumn id="7" xr3:uid="{29EDAA7F-05F1-5045-91C7-D1AD9F36FA2D}" name="2011" dataDxfId="213"/>
    <tableColumn id="8" xr3:uid="{FE357334-E2A7-3445-8552-A3FEF4C43C70}" name="2013" dataDxfId="212"/>
    <tableColumn id="9" xr3:uid="{82699C5A-517B-7C48-916E-0EFAD3A02C88}" name="2015" dataDxfId="211"/>
    <tableColumn id="10" xr3:uid="{5DE04B32-C181-8D45-AF73-C2075070C151}" name="2017" dataDxfId="21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AEE158-9DF0-124A-8B3F-AE08A4003C46}" name="Table7" displayName="Table7" ref="A2:J31" totalsRowShown="0" headerRowDxfId="209" dataDxfId="207" headerRowBorderDxfId="208">
  <autoFilter ref="A2:J31" xr:uid="{705E575B-D77A-F24D-B1CD-1E4F91DD88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2EEA5E9-CF25-654B-9F87-DA06C09032ED}" name="Column1" dataDxfId="206"/>
    <tableColumn id="2" xr3:uid="{4E6AE6D8-B9B7-8145-9203-5C12C26891E3}" name="2001" dataDxfId="205"/>
    <tableColumn id="3" xr3:uid="{C760BA32-5FC3-074F-BFC6-612AC2A7381E}" name="2003" dataDxfId="204"/>
    <tableColumn id="4" xr3:uid="{D85F4508-4DE1-0940-A31D-898B1B80DEBC}" name="2005" dataDxfId="203"/>
    <tableColumn id="5" xr3:uid="{E077A0E7-459E-A548-B8D4-592C90BDDE16}" name="2007" dataDxfId="202"/>
    <tableColumn id="6" xr3:uid="{1709A368-3306-D24E-8522-040745B721B7}" name="2009" dataDxfId="201"/>
    <tableColumn id="7" xr3:uid="{63F53BAD-EB19-AB48-9607-3A530EC5A3BE}" name="2011" dataDxfId="200"/>
    <tableColumn id="8" xr3:uid="{5D6EEA90-04DC-0B40-BC5A-43C77B22FBEC}" name="2013" dataDxfId="199"/>
    <tableColumn id="9" xr3:uid="{8133F779-6011-E04F-BF09-26DF407158EF}" name="2015" dataDxfId="198"/>
    <tableColumn id="10" xr3:uid="{967AFD18-7ECD-5648-A138-ADB4F5CB1E8C}" name="2017" dataDxfId="19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67952E2-7229-C84B-9632-D4920B3BBF11}" name="Table8" displayName="Table8" ref="A3:G13" totalsRowShown="0" headerRowDxfId="196" dataDxfId="195">
  <autoFilter ref="A3:G13" xr:uid="{A7F60E1F-418C-B546-9C94-47907BAE6E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64347F3-F1D8-E044-99F7-5603E12BDBED}" name="2017"/>
    <tableColumn id="2" xr3:uid="{CF7AE6DF-067E-FD40-8BFB-05555E82E1E0}" name="0–30%" dataDxfId="194"/>
    <tableColumn id="3" xr3:uid="{C30FF1C8-7292-BC43-8FBA-BACE38FB794C}" name="&gt;30–50%" dataDxfId="193"/>
    <tableColumn id="4" xr3:uid="{691415EC-C0B8-F742-A632-90BAD64D501E}" name="&gt;50–80%" dataDxfId="192"/>
    <tableColumn id="5" xr3:uid="{2BD12884-B1F4-FF48-A1DD-9591012F6667}" name="&gt;80–120%" dataDxfId="191"/>
    <tableColumn id="6" xr3:uid="{525C86FF-5655-2E4A-BA6D-B2CE3351CB34}" name="&gt;120%" dataDxfId="190"/>
    <tableColumn id="7" xr3:uid="{30978EE1-5482-1D48-90B1-CC12AA69DE87}" name="All Incomes" dataDxfId="18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275E567-7A69-A04B-A134-670EB473543C}" name="Table9" displayName="Table9" ref="A14:G24" totalsRowShown="0" headerRowDxfId="188" dataDxfId="187" tableBorderDxfId="186">
  <autoFilter ref="A14:G24" xr:uid="{8383A7AE-EC37-944A-80F1-3AFE35E542E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42EF54-8215-2843-8636-E40D5C038D1E}" name="2015" dataDxfId="185"/>
    <tableColumn id="2" xr3:uid="{A22D028A-8C41-0B4A-AE3C-3F7072FF9340}" name="0–30%" dataDxfId="184"/>
    <tableColumn id="3" xr3:uid="{EB431FF4-CD13-7047-992F-5A5586DF2BCC}" name="&gt;30–50%" dataDxfId="183"/>
    <tableColumn id="4" xr3:uid="{38D20F72-7179-5D4D-A3EC-150F4ADB3F94}" name="&gt;50–80%" dataDxfId="182"/>
    <tableColumn id="5" xr3:uid="{485438A1-2A14-5E40-888F-BFC4E7202F95}" name="&gt;80–120%" dataDxfId="181"/>
    <tableColumn id="6" xr3:uid="{F67D93D4-52BD-5D4E-90CC-DF0098279FDA}" name="&gt;120%" dataDxfId="180"/>
    <tableColumn id="7" xr3:uid="{75082493-911A-ED4E-8CAD-A82FCAFCA9B9}" name="All Incomes" dataDxfId="179"/>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561F710-4BDB-0742-8EB2-BD020317C8FC}" name="Table10" displayName="Table10" ref="A2:E93" totalsRowShown="0" headerRowDxfId="178" dataDxfId="177" tableBorderDxfId="176">
  <autoFilter ref="A2:E93" xr:uid="{A8AD69B2-B5C3-5844-8BBB-FE4742C17803}">
    <filterColumn colId="0" hiddenButton="1"/>
    <filterColumn colId="1" hiddenButton="1"/>
    <filterColumn colId="2" hiddenButton="1"/>
    <filterColumn colId="3" hiddenButton="1"/>
    <filterColumn colId="4" hiddenButton="1"/>
  </autoFilter>
  <tableColumns count="5">
    <tableColumn id="1" xr3:uid="{4936384B-4FFD-8544-9543-C0875DD6D426}" name="Column1" dataDxfId="175"/>
    <tableColumn id="2" xr3:uid="{8CFC5B65-D87E-F947-B23B-58E7E5840389}" name="Number" dataDxfId="174"/>
    <tableColumn id="3" xr3:uid="{BF1EA100-3D09-6046-AA58-7B4BF3A3CCB9}" name="Number2" dataDxfId="173"/>
    <tableColumn id="4" xr3:uid="{0075FBA4-28E5-EF4A-9E2B-CD681FBD8B54}" name="Percentage" dataDxfId="172"/>
    <tableColumn id="5" xr3:uid="{B1A60771-86AB-E345-84F7-750802484F17}" name="Percentage3" dataDxfId="17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zoomScaleNormal="100" zoomScalePageLayoutView="130" workbookViewId="0">
      <selection activeCell="J23" sqref="J23"/>
    </sheetView>
  </sheetViews>
  <sheetFormatPr baseColWidth="10" defaultColWidth="8.7109375" defaultRowHeight="16"/>
  <cols>
    <col min="1" max="1" width="27.140625" customWidth="1"/>
    <col min="2" max="6" width="9.7109375" customWidth="1"/>
    <col min="7" max="7" width="10.28515625" customWidth="1"/>
  </cols>
  <sheetData>
    <row r="1" spans="1:9" s="1" customFormat="1" ht="18.75" customHeight="1">
      <c r="A1" s="11" t="s">
        <v>0</v>
      </c>
    </row>
    <row r="2" spans="1:9" s="1" customFormat="1" ht="21.75" customHeight="1">
      <c r="B2" s="2" t="s">
        <v>1</v>
      </c>
    </row>
    <row r="3" spans="1:9" s="1" customFormat="1" ht="19.5" customHeight="1">
      <c r="A3" s="30" t="s">
        <v>200</v>
      </c>
      <c r="B3" s="45" t="s">
        <v>2</v>
      </c>
      <c r="C3" s="63" t="s">
        <v>3</v>
      </c>
      <c r="D3" s="63" t="s">
        <v>4</v>
      </c>
      <c r="E3" s="63" t="s">
        <v>5</v>
      </c>
      <c r="F3" s="45" t="s">
        <v>6</v>
      </c>
      <c r="G3" s="45" t="s">
        <v>7</v>
      </c>
    </row>
    <row r="4" spans="1:9" s="1" customFormat="1" ht="13">
      <c r="A4" s="3" t="s">
        <v>8</v>
      </c>
      <c r="B4" s="67">
        <v>11548</v>
      </c>
      <c r="C4" s="67">
        <v>6519</v>
      </c>
      <c r="D4" s="67">
        <v>8637</v>
      </c>
      <c r="E4" s="67">
        <v>7306</v>
      </c>
      <c r="F4" s="67">
        <v>9983</v>
      </c>
      <c r="G4" s="67">
        <v>43993</v>
      </c>
      <c r="H4" s="68"/>
    </row>
    <row r="5" spans="1:9" s="1" customFormat="1" ht="13">
      <c r="A5" s="7" t="s">
        <v>9</v>
      </c>
      <c r="B5" s="8">
        <v>5555</v>
      </c>
      <c r="C5" s="8">
        <v>2161</v>
      </c>
      <c r="D5" s="8">
        <v>973</v>
      </c>
      <c r="E5" s="8">
        <v>277</v>
      </c>
      <c r="F5" s="8">
        <v>232</v>
      </c>
      <c r="G5" s="8">
        <v>9198</v>
      </c>
    </row>
    <row r="6" spans="1:9" s="1" customFormat="1" ht="13">
      <c r="A6" s="7" t="s">
        <v>10</v>
      </c>
      <c r="B6" s="8">
        <v>1049</v>
      </c>
      <c r="C6" s="8">
        <v>2381</v>
      </c>
      <c r="D6" s="8">
        <v>3804</v>
      </c>
      <c r="E6" s="8">
        <v>1768</v>
      </c>
      <c r="F6" s="8">
        <v>1180</v>
      </c>
      <c r="G6" s="8">
        <v>10181</v>
      </c>
    </row>
    <row r="7" spans="1:9" s="1" customFormat="1" ht="13">
      <c r="A7" s="7" t="s">
        <v>11</v>
      </c>
      <c r="B7" s="8">
        <v>908</v>
      </c>
      <c r="C7" s="8">
        <v>823</v>
      </c>
      <c r="D7" s="8">
        <v>3220</v>
      </c>
      <c r="E7" s="8">
        <v>5003</v>
      </c>
      <c r="F7" s="8">
        <v>8272</v>
      </c>
      <c r="G7" s="8">
        <v>18226</v>
      </c>
    </row>
    <row r="8" spans="1:9" s="1" customFormat="1" ht="13">
      <c r="A8" s="7" t="s">
        <v>12</v>
      </c>
      <c r="B8" s="8">
        <v>4037</v>
      </c>
      <c r="C8" s="8">
        <v>1154</v>
      </c>
      <c r="D8" s="8">
        <v>641</v>
      </c>
      <c r="E8" s="8">
        <v>259</v>
      </c>
      <c r="F8" s="8">
        <v>298</v>
      </c>
      <c r="G8" s="8">
        <v>6388</v>
      </c>
      <c r="H8" s="214"/>
      <c r="I8" s="214"/>
    </row>
    <row r="9" spans="1:9" s="1" customFormat="1" ht="13">
      <c r="A9" s="3" t="s">
        <v>13</v>
      </c>
      <c r="B9" s="67">
        <v>7362</v>
      </c>
      <c r="C9" s="67">
        <v>2411</v>
      </c>
      <c r="D9" s="67">
        <v>1010</v>
      </c>
      <c r="E9" s="67">
        <v>286</v>
      </c>
      <c r="F9" s="67">
        <v>243</v>
      </c>
      <c r="G9" s="67">
        <v>11312</v>
      </c>
      <c r="H9" s="68"/>
      <c r="I9" s="214"/>
    </row>
    <row r="10" spans="1:9">
      <c r="A10" s="62" t="s">
        <v>14</v>
      </c>
      <c r="B10" s="8">
        <v>7198</v>
      </c>
      <c r="C10" s="8">
        <v>2300</v>
      </c>
      <c r="D10" s="8">
        <v>879</v>
      </c>
      <c r="E10" s="8">
        <v>236</v>
      </c>
      <c r="F10" s="8">
        <v>144</v>
      </c>
      <c r="G10" s="8">
        <v>10757</v>
      </c>
    </row>
    <row r="11" spans="1:9">
      <c r="A11" s="62" t="s">
        <v>15</v>
      </c>
      <c r="B11" s="8">
        <v>378</v>
      </c>
      <c r="C11" s="8">
        <v>156</v>
      </c>
      <c r="D11" s="8">
        <v>134</v>
      </c>
      <c r="E11" s="8">
        <v>54</v>
      </c>
      <c r="F11" s="8">
        <v>104</v>
      </c>
      <c r="G11" s="8">
        <v>826</v>
      </c>
    </row>
    <row r="12" spans="1:9">
      <c r="A12" s="69" t="s">
        <v>16</v>
      </c>
      <c r="B12" s="67">
        <v>2127</v>
      </c>
      <c r="C12" s="67">
        <v>2890</v>
      </c>
      <c r="D12" s="67">
        <v>4066</v>
      </c>
      <c r="E12" s="67">
        <v>1810</v>
      </c>
      <c r="F12" s="67">
        <v>1219</v>
      </c>
      <c r="G12" s="67">
        <v>12113</v>
      </c>
    </row>
    <row r="13" spans="1:9">
      <c r="A13" s="62" t="s">
        <v>17</v>
      </c>
      <c r="B13" s="8">
        <v>1848</v>
      </c>
      <c r="C13" s="8">
        <v>2756</v>
      </c>
      <c r="D13" s="8">
        <v>3541</v>
      </c>
      <c r="E13" s="8">
        <v>1463</v>
      </c>
      <c r="F13" s="8">
        <v>607</v>
      </c>
      <c r="G13" s="8">
        <v>10215</v>
      </c>
    </row>
    <row r="14" spans="1:9">
      <c r="A14" s="7" t="s">
        <v>18</v>
      </c>
      <c r="B14" s="8">
        <v>321</v>
      </c>
      <c r="C14" s="8">
        <v>256</v>
      </c>
      <c r="D14" s="8">
        <v>433</v>
      </c>
      <c r="E14" s="8">
        <v>258</v>
      </c>
      <c r="F14" s="8">
        <v>439</v>
      </c>
      <c r="G14" s="8">
        <v>1708</v>
      </c>
    </row>
    <row r="15" spans="1:9">
      <c r="A15" s="7" t="s">
        <v>19</v>
      </c>
      <c r="B15" s="8">
        <v>256</v>
      </c>
      <c r="C15" s="8">
        <v>241</v>
      </c>
      <c r="D15" s="8">
        <v>376</v>
      </c>
      <c r="E15" s="8">
        <v>149</v>
      </c>
      <c r="F15" s="8">
        <v>223</v>
      </c>
      <c r="G15" s="8">
        <v>1245</v>
      </c>
    </row>
    <row r="16" spans="1:9">
      <c r="A16" s="3" t="s">
        <v>20</v>
      </c>
      <c r="B16" s="67">
        <v>2060</v>
      </c>
      <c r="C16" s="67">
        <v>1217</v>
      </c>
      <c r="D16" s="67">
        <v>3562</v>
      </c>
      <c r="E16" s="67">
        <v>5210</v>
      </c>
      <c r="F16" s="67">
        <v>8520</v>
      </c>
      <c r="G16" s="67">
        <v>20568</v>
      </c>
      <c r="H16" s="70"/>
    </row>
    <row r="17" spans="1:8" ht="19" customHeight="1">
      <c r="A17" s="30" t="s">
        <v>201</v>
      </c>
      <c r="B17" s="45" t="s">
        <v>2</v>
      </c>
      <c r="C17" s="63" t="s">
        <v>3</v>
      </c>
      <c r="D17" s="63" t="s">
        <v>4</v>
      </c>
      <c r="E17" s="63" t="s">
        <v>5</v>
      </c>
      <c r="F17" s="45" t="s">
        <v>6</v>
      </c>
      <c r="G17" s="45" t="s">
        <v>7</v>
      </c>
    </row>
    <row r="18" spans="1:8">
      <c r="A18" s="3" t="s">
        <v>8</v>
      </c>
      <c r="B18" s="67">
        <v>11290</v>
      </c>
      <c r="C18" s="67">
        <v>7945</v>
      </c>
      <c r="D18" s="67">
        <v>8696</v>
      </c>
      <c r="E18" s="67">
        <v>7051</v>
      </c>
      <c r="F18" s="67">
        <v>8948</v>
      </c>
      <c r="G18" s="67">
        <v>43930</v>
      </c>
    </row>
    <row r="19" spans="1:8">
      <c r="A19" s="7" t="s">
        <v>9</v>
      </c>
      <c r="B19" s="8">
        <v>5821</v>
      </c>
      <c r="C19" s="8">
        <v>2482</v>
      </c>
      <c r="D19" s="8">
        <v>880</v>
      </c>
      <c r="E19" s="8">
        <v>258</v>
      </c>
      <c r="F19" s="8">
        <v>210</v>
      </c>
      <c r="G19" s="8">
        <v>9651</v>
      </c>
    </row>
    <row r="20" spans="1:8">
      <c r="A20" s="7" t="s">
        <v>10</v>
      </c>
      <c r="B20" s="8">
        <v>779</v>
      </c>
      <c r="C20" s="8">
        <v>3344</v>
      </c>
      <c r="D20" s="8">
        <v>3755</v>
      </c>
      <c r="E20" s="8">
        <v>1684</v>
      </c>
      <c r="F20" s="8">
        <v>893</v>
      </c>
      <c r="G20" s="8">
        <v>10455</v>
      </c>
    </row>
    <row r="21" spans="1:8">
      <c r="A21" s="7" t="s">
        <v>11</v>
      </c>
      <c r="B21" s="8">
        <v>988</v>
      </c>
      <c r="C21" s="8">
        <v>1027</v>
      </c>
      <c r="D21" s="8">
        <v>3623</v>
      </c>
      <c r="E21" s="8">
        <v>4908</v>
      </c>
      <c r="F21" s="8">
        <v>7720</v>
      </c>
      <c r="G21" s="8">
        <v>18265</v>
      </c>
    </row>
    <row r="22" spans="1:8">
      <c r="A22" s="7" t="s">
        <v>12</v>
      </c>
      <c r="B22" s="8">
        <v>3702</v>
      </c>
      <c r="C22" s="8">
        <v>1092</v>
      </c>
      <c r="D22" s="8">
        <v>438</v>
      </c>
      <c r="E22" s="8">
        <v>202</v>
      </c>
      <c r="F22" s="8">
        <v>125</v>
      </c>
      <c r="G22" s="8">
        <v>5559</v>
      </c>
    </row>
    <row r="23" spans="1:8" s="1" customFormat="1" ht="13">
      <c r="A23" s="3" t="s">
        <v>13</v>
      </c>
      <c r="B23" s="67">
        <v>7500</v>
      </c>
      <c r="C23" s="67">
        <v>2634</v>
      </c>
      <c r="D23" s="67">
        <v>896</v>
      </c>
      <c r="E23" s="67">
        <v>263</v>
      </c>
      <c r="F23" s="67">
        <v>215</v>
      </c>
      <c r="G23" s="67">
        <v>11509</v>
      </c>
      <c r="H23" s="68"/>
    </row>
    <row r="24" spans="1:8">
      <c r="A24" s="62" t="s">
        <v>14</v>
      </c>
      <c r="B24" s="8">
        <v>7385</v>
      </c>
      <c r="C24" s="8">
        <v>2525</v>
      </c>
      <c r="D24" s="8">
        <v>748</v>
      </c>
      <c r="E24" s="8">
        <v>207</v>
      </c>
      <c r="F24" s="8">
        <v>124</v>
      </c>
      <c r="G24" s="8">
        <v>10988</v>
      </c>
    </row>
    <row r="25" spans="1:8">
      <c r="A25" s="62" t="s">
        <v>15</v>
      </c>
      <c r="B25" s="8">
        <v>352</v>
      </c>
      <c r="C25" s="8">
        <v>157</v>
      </c>
      <c r="D25" s="8">
        <v>161</v>
      </c>
      <c r="E25" s="8">
        <v>60</v>
      </c>
      <c r="F25" s="8">
        <v>97</v>
      </c>
      <c r="G25" s="8">
        <v>828</v>
      </c>
    </row>
    <row r="26" spans="1:8" s="70" customFormat="1">
      <c r="A26" s="69" t="s">
        <v>16</v>
      </c>
      <c r="B26" s="67">
        <v>1776</v>
      </c>
      <c r="C26" s="67">
        <v>3848</v>
      </c>
      <c r="D26" s="67">
        <v>3919</v>
      </c>
      <c r="E26" s="67">
        <v>1712</v>
      </c>
      <c r="F26" s="67">
        <v>899</v>
      </c>
      <c r="G26" s="67">
        <v>12153</v>
      </c>
    </row>
    <row r="27" spans="1:8">
      <c r="A27" s="62" t="s">
        <v>17</v>
      </c>
      <c r="B27" s="8">
        <v>1511</v>
      </c>
      <c r="C27" s="8">
        <v>3611</v>
      </c>
      <c r="D27" s="8">
        <v>3296</v>
      </c>
      <c r="E27" s="8">
        <v>1276</v>
      </c>
      <c r="F27" s="8">
        <v>424</v>
      </c>
      <c r="G27" s="8">
        <v>10118</v>
      </c>
    </row>
    <row r="28" spans="1:8">
      <c r="A28" s="7" t="s">
        <v>18</v>
      </c>
      <c r="B28" s="8">
        <v>357</v>
      </c>
      <c r="C28" s="8">
        <v>452</v>
      </c>
      <c r="D28" s="8">
        <v>506</v>
      </c>
      <c r="E28" s="8">
        <v>336</v>
      </c>
      <c r="F28" s="8">
        <v>376</v>
      </c>
      <c r="G28" s="8">
        <v>2027</v>
      </c>
    </row>
    <row r="29" spans="1:8">
      <c r="A29" s="7" t="s">
        <v>19</v>
      </c>
      <c r="B29" s="8">
        <v>122</v>
      </c>
      <c r="C29" s="8">
        <v>358</v>
      </c>
      <c r="D29" s="8">
        <v>361</v>
      </c>
      <c r="E29" s="8">
        <v>157</v>
      </c>
      <c r="F29" s="8">
        <v>122</v>
      </c>
      <c r="G29" s="8">
        <v>1120</v>
      </c>
    </row>
    <row r="30" spans="1:8">
      <c r="A30" s="37" t="s">
        <v>20</v>
      </c>
      <c r="B30" s="67">
        <v>2014</v>
      </c>
      <c r="C30" s="67">
        <v>1463</v>
      </c>
      <c r="D30" s="67">
        <v>3881</v>
      </c>
      <c r="E30" s="67">
        <v>5077</v>
      </c>
      <c r="F30" s="67">
        <v>7834</v>
      </c>
      <c r="G30" s="71">
        <v>20269</v>
      </c>
      <c r="H30" s="70"/>
    </row>
    <row r="31" spans="1:8" ht="19.5" customHeight="1">
      <c r="A31" s="51" t="s">
        <v>21</v>
      </c>
      <c r="B31" s="50"/>
      <c r="C31" s="50"/>
      <c r="D31" s="50"/>
      <c r="E31" s="50"/>
      <c r="F31" s="50"/>
      <c r="G31" s="4"/>
    </row>
    <row r="32" spans="1:8">
      <c r="A32" s="7"/>
      <c r="B32" s="8"/>
      <c r="C32" s="8"/>
      <c r="D32" s="4"/>
      <c r="E32" s="4"/>
      <c r="F32" s="4"/>
      <c r="G32" s="4"/>
    </row>
    <row r="33" spans="1:7">
      <c r="A33" s="7"/>
      <c r="B33" s="4"/>
      <c r="C33" s="4"/>
      <c r="D33" s="4"/>
      <c r="E33" s="4"/>
      <c r="F33" s="4"/>
      <c r="G33" s="4"/>
    </row>
    <row r="34" spans="1:7">
      <c r="A34" s="7"/>
      <c r="B34" s="4"/>
      <c r="C34" s="4"/>
      <c r="D34" s="5"/>
      <c r="E34" s="4"/>
      <c r="F34" s="4"/>
      <c r="G34" s="4"/>
    </row>
    <row r="35" spans="1:7">
      <c r="A35" s="7"/>
      <c r="B35" s="4"/>
      <c r="C35" s="4"/>
      <c r="D35" s="4"/>
      <c r="E35" s="4"/>
      <c r="F35" s="4"/>
      <c r="G35" s="4"/>
    </row>
    <row r="36" spans="1:7">
      <c r="A36" s="7"/>
      <c r="B36" s="4"/>
      <c r="C36" s="4"/>
      <c r="D36" s="4"/>
      <c r="E36" s="4"/>
      <c r="F36" s="4"/>
      <c r="G36" s="4"/>
    </row>
    <row r="37" spans="1:7">
      <c r="A37" s="7"/>
      <c r="B37" s="4"/>
      <c r="C37" s="4"/>
      <c r="D37" s="4"/>
      <c r="E37" s="4"/>
      <c r="F37" s="4"/>
      <c r="G37" s="4"/>
    </row>
    <row r="38" spans="1:7">
      <c r="A38" s="7"/>
      <c r="B38" s="4"/>
      <c r="C38" s="4"/>
      <c r="D38" s="5"/>
      <c r="E38" s="4"/>
      <c r="F38" s="4"/>
      <c r="G38" s="4"/>
    </row>
    <row r="39" spans="1:7">
      <c r="A39" s="7"/>
      <c r="B39" s="4"/>
      <c r="C39" s="4"/>
      <c r="D39" s="6"/>
      <c r="E39" s="4"/>
      <c r="F39" s="4"/>
      <c r="G39" s="4"/>
    </row>
    <row r="40" spans="1:7">
      <c r="A40" s="7"/>
      <c r="B40" s="4"/>
      <c r="C40" s="4"/>
      <c r="D40" s="4"/>
      <c r="E40" s="4"/>
      <c r="F40" s="4"/>
      <c r="G40" s="4"/>
    </row>
    <row r="41" spans="1:7">
      <c r="A41" s="7"/>
      <c r="B41" s="4"/>
      <c r="C41" s="4"/>
      <c r="D41" s="4"/>
      <c r="E41" s="4"/>
      <c r="F41" s="4"/>
      <c r="G41" s="4"/>
    </row>
    <row r="42" spans="1:7">
      <c r="A42" s="7"/>
      <c r="B42" s="4"/>
      <c r="C42" s="4"/>
      <c r="D42" s="4"/>
      <c r="E42" s="4"/>
      <c r="F42" s="4"/>
      <c r="G42" s="4"/>
    </row>
    <row r="43" spans="1:7">
      <c r="A43" s="7"/>
      <c r="B43" s="4"/>
      <c r="C43" s="4"/>
      <c r="D43" s="6"/>
      <c r="E43" s="4"/>
      <c r="F43" s="4"/>
      <c r="G43" s="4"/>
    </row>
  </sheetData>
  <phoneticPr fontId="2" type="noConversion"/>
  <pageMargins left="0.7" right="0.7" top="0.75" bottom="0.75" header="0.3" footer="0.3"/>
  <pageSetup scale="81" fitToHeight="0" orientation="portrait" r:id="rId1"/>
  <headerFooter>
    <oddFooter>&amp;L&amp;10&amp;F, &amp;A</oddFooter>
  </headerFooter>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0"/>
  <sheetViews>
    <sheetView zoomScaleNormal="100" zoomScalePageLayoutView="120" workbookViewId="0">
      <selection activeCell="F48" sqref="A2:F48"/>
    </sheetView>
  </sheetViews>
  <sheetFormatPr baseColWidth="10" defaultColWidth="8.7109375" defaultRowHeight="16"/>
  <cols>
    <col min="1" max="1" width="25.42578125" customWidth="1"/>
    <col min="3" max="3" width="15.42578125" customWidth="1"/>
    <col min="4" max="4" width="16.85546875" customWidth="1"/>
    <col min="5" max="5" width="12.140625" customWidth="1"/>
    <col min="6" max="6" width="20.42578125" customWidth="1"/>
  </cols>
  <sheetData>
    <row r="1" spans="1:7">
      <c r="A1" s="11" t="s">
        <v>98</v>
      </c>
      <c r="B1" s="22"/>
      <c r="C1" s="22"/>
      <c r="D1" s="22"/>
    </row>
    <row r="2" spans="1:7" s="25" customFormat="1">
      <c r="A2" s="229" t="s">
        <v>202</v>
      </c>
      <c r="B2" s="106" t="s">
        <v>60</v>
      </c>
      <c r="C2" s="106" t="s">
        <v>61</v>
      </c>
      <c r="D2" s="106" t="s">
        <v>62</v>
      </c>
      <c r="E2" s="106" t="s">
        <v>63</v>
      </c>
      <c r="F2" s="106" t="s">
        <v>64</v>
      </c>
    </row>
    <row r="3" spans="1:7" s="84" customFormat="1">
      <c r="A3" s="109" t="s">
        <v>26</v>
      </c>
      <c r="B3" s="112">
        <v>11548</v>
      </c>
      <c r="C3" s="112">
        <v>3250</v>
      </c>
      <c r="D3" s="112">
        <v>4120</v>
      </c>
      <c r="E3" s="112">
        <v>877</v>
      </c>
      <c r="F3" s="112">
        <v>3301</v>
      </c>
      <c r="G3" s="113"/>
    </row>
    <row r="4" spans="1:7" s="25" customFormat="1">
      <c r="A4" s="36" t="s">
        <v>65</v>
      </c>
      <c r="B4" s="107">
        <v>8786</v>
      </c>
      <c r="C4" s="64" t="s">
        <v>66</v>
      </c>
      <c r="D4" s="64">
        <v>8786</v>
      </c>
      <c r="E4" s="64" t="s">
        <v>66</v>
      </c>
      <c r="F4" s="64" t="s">
        <v>66</v>
      </c>
      <c r="G4" s="24"/>
    </row>
    <row r="5" spans="1:7" s="25" customFormat="1">
      <c r="A5" s="36" t="s">
        <v>67</v>
      </c>
      <c r="B5" s="107">
        <v>26188</v>
      </c>
      <c r="C5" s="107">
        <v>4095</v>
      </c>
      <c r="D5" s="107">
        <v>16048</v>
      </c>
      <c r="E5" s="107">
        <v>2145</v>
      </c>
      <c r="F5" s="107">
        <v>3900</v>
      </c>
      <c r="G5" s="24"/>
    </row>
    <row r="6" spans="1:7" s="25" customFormat="1">
      <c r="A6" s="36" t="s">
        <v>68</v>
      </c>
      <c r="B6" s="108">
        <v>2.1320000000000001</v>
      </c>
      <c r="C6" s="108" t="s">
        <v>66</v>
      </c>
      <c r="D6" s="108">
        <v>2.1320000000000001</v>
      </c>
      <c r="E6" s="108" t="s">
        <v>66</v>
      </c>
      <c r="F6" s="108" t="s">
        <v>66</v>
      </c>
      <c r="G6" s="24"/>
    </row>
    <row r="7" spans="1:7" s="25" customFormat="1">
      <c r="A7" s="36" t="s">
        <v>69</v>
      </c>
      <c r="B7" s="108">
        <v>2.2679999999999998</v>
      </c>
      <c r="C7" s="108">
        <v>1.26</v>
      </c>
      <c r="D7" s="108">
        <v>3.895</v>
      </c>
      <c r="E7" s="108">
        <v>2.4460000000000002</v>
      </c>
      <c r="F7" s="108">
        <v>1.181</v>
      </c>
      <c r="G7" s="24"/>
    </row>
    <row r="8" spans="1:7" s="25" customFormat="1">
      <c r="A8" s="36" t="s">
        <v>9</v>
      </c>
      <c r="B8" s="64">
        <v>5555</v>
      </c>
      <c r="C8" s="64">
        <v>1341</v>
      </c>
      <c r="D8" s="64">
        <v>1985</v>
      </c>
      <c r="E8" s="64">
        <v>472</v>
      </c>
      <c r="F8" s="64">
        <v>1757</v>
      </c>
      <c r="G8" s="24"/>
    </row>
    <row r="9" spans="1:7" s="25" customFormat="1">
      <c r="A9" s="36" t="s">
        <v>10</v>
      </c>
      <c r="B9" s="64">
        <v>1049</v>
      </c>
      <c r="C9" s="64">
        <v>215</v>
      </c>
      <c r="D9" s="64">
        <v>559</v>
      </c>
      <c r="E9" s="64">
        <v>94</v>
      </c>
      <c r="F9" s="64">
        <v>180</v>
      </c>
      <c r="G9" s="24"/>
    </row>
    <row r="10" spans="1:7" s="25" customFormat="1">
      <c r="A10" s="36" t="s">
        <v>11</v>
      </c>
      <c r="B10" s="64">
        <v>908</v>
      </c>
      <c r="C10" s="64">
        <v>217</v>
      </c>
      <c r="D10" s="64">
        <v>226</v>
      </c>
      <c r="E10" s="64">
        <v>97</v>
      </c>
      <c r="F10" s="64">
        <v>368</v>
      </c>
      <c r="G10" s="24"/>
    </row>
    <row r="11" spans="1:7" s="25" customFormat="1">
      <c r="A11" s="36" t="s">
        <v>12</v>
      </c>
      <c r="B11" s="64">
        <v>4037</v>
      </c>
      <c r="C11" s="64">
        <v>1476</v>
      </c>
      <c r="D11" s="64">
        <v>1350</v>
      </c>
      <c r="E11" s="64">
        <v>214</v>
      </c>
      <c r="F11" s="64">
        <v>997</v>
      </c>
      <c r="G11" s="24"/>
    </row>
    <row r="12" spans="1:7" s="84" customFormat="1">
      <c r="A12" s="76" t="s">
        <v>13</v>
      </c>
      <c r="B12" s="112">
        <v>7362</v>
      </c>
      <c r="C12" s="112">
        <v>1933</v>
      </c>
      <c r="D12" s="112">
        <v>2684</v>
      </c>
      <c r="E12" s="112">
        <v>567</v>
      </c>
      <c r="F12" s="112">
        <v>2178</v>
      </c>
      <c r="G12" s="113"/>
    </row>
    <row r="13" spans="1:7" s="25" customFormat="1">
      <c r="A13" s="36" t="s">
        <v>14</v>
      </c>
      <c r="B13" s="107">
        <v>7198</v>
      </c>
      <c r="C13" s="107">
        <v>1915</v>
      </c>
      <c r="D13" s="107">
        <v>2640</v>
      </c>
      <c r="E13" s="107">
        <v>562</v>
      </c>
      <c r="F13" s="107">
        <v>2081</v>
      </c>
      <c r="G13" s="24"/>
    </row>
    <row r="14" spans="1:7" s="25" customFormat="1">
      <c r="A14" s="36" t="s">
        <v>15</v>
      </c>
      <c r="B14" s="107">
        <v>378</v>
      </c>
      <c r="C14" s="107">
        <v>58</v>
      </c>
      <c r="D14" s="107">
        <v>154</v>
      </c>
      <c r="E14" s="107">
        <v>30</v>
      </c>
      <c r="F14" s="107">
        <v>136</v>
      </c>
      <c r="G14" s="24"/>
    </row>
    <row r="15" spans="1:7" s="25" customFormat="1">
      <c r="A15" s="36" t="s">
        <v>41</v>
      </c>
      <c r="B15" s="107">
        <v>6406</v>
      </c>
      <c r="C15" s="107">
        <v>1741</v>
      </c>
      <c r="D15" s="107">
        <v>2315</v>
      </c>
      <c r="E15" s="107">
        <v>476</v>
      </c>
      <c r="F15" s="107">
        <v>1873</v>
      </c>
      <c r="G15" s="24"/>
    </row>
    <row r="16" spans="1:7" s="84" customFormat="1">
      <c r="A16" s="76" t="s">
        <v>16</v>
      </c>
      <c r="B16" s="112">
        <v>2127</v>
      </c>
      <c r="C16" s="112">
        <v>651</v>
      </c>
      <c r="D16" s="112">
        <v>896</v>
      </c>
      <c r="E16" s="112">
        <v>144</v>
      </c>
      <c r="F16" s="112">
        <v>436</v>
      </c>
      <c r="G16" s="113"/>
    </row>
    <row r="17" spans="1:8" s="25" customFormat="1">
      <c r="A17" s="81" t="s">
        <v>17</v>
      </c>
      <c r="B17" s="107">
        <v>1848</v>
      </c>
      <c r="C17" s="107">
        <v>584</v>
      </c>
      <c r="D17" s="107">
        <v>754</v>
      </c>
      <c r="E17" s="107">
        <v>129</v>
      </c>
      <c r="F17" s="107">
        <v>382</v>
      </c>
      <c r="G17" s="24"/>
    </row>
    <row r="18" spans="1:8" s="25" customFormat="1">
      <c r="A18" s="36" t="s">
        <v>18</v>
      </c>
      <c r="B18" s="107">
        <v>321</v>
      </c>
      <c r="C18" s="107">
        <v>100</v>
      </c>
      <c r="D18" s="107">
        <v>124</v>
      </c>
      <c r="E18" s="107">
        <v>12</v>
      </c>
      <c r="F18" s="107">
        <v>86</v>
      </c>
      <c r="G18" s="24"/>
    </row>
    <row r="19" spans="1:8" s="25" customFormat="1">
      <c r="A19" s="36" t="s">
        <v>19</v>
      </c>
      <c r="B19" s="107" t="s">
        <v>52</v>
      </c>
      <c r="C19" s="107" t="s">
        <v>52</v>
      </c>
      <c r="D19" s="107" t="s">
        <v>52</v>
      </c>
      <c r="E19" s="107" t="s">
        <v>52</v>
      </c>
      <c r="F19" s="107" t="s">
        <v>52</v>
      </c>
      <c r="G19" s="24"/>
    </row>
    <row r="20" spans="1:8" s="25" customFormat="1">
      <c r="A20" s="36" t="s">
        <v>41</v>
      </c>
      <c r="B20" s="107">
        <v>1570</v>
      </c>
      <c r="C20" s="107">
        <v>551</v>
      </c>
      <c r="D20" s="107">
        <v>549</v>
      </c>
      <c r="E20" s="107">
        <v>120</v>
      </c>
      <c r="F20" s="107">
        <v>350</v>
      </c>
      <c r="G20" s="24"/>
    </row>
    <row r="21" spans="1:8" s="84" customFormat="1">
      <c r="A21" s="76" t="s">
        <v>20</v>
      </c>
      <c r="B21" s="112">
        <v>2060</v>
      </c>
      <c r="C21" s="112">
        <v>665</v>
      </c>
      <c r="D21" s="112">
        <v>541</v>
      </c>
      <c r="E21" s="112">
        <v>166</v>
      </c>
      <c r="F21" s="112">
        <v>687</v>
      </c>
      <c r="G21" s="113"/>
    </row>
    <row r="22" spans="1:8" s="111" customFormat="1">
      <c r="A22" s="109" t="s">
        <v>70</v>
      </c>
      <c r="B22" s="107"/>
      <c r="C22" s="107"/>
      <c r="D22" s="107"/>
      <c r="E22" s="107"/>
      <c r="F22" s="107"/>
      <c r="G22" s="110"/>
    </row>
    <row r="23" spans="1:8" s="25" customFormat="1">
      <c r="A23" s="36" t="s">
        <v>71</v>
      </c>
      <c r="B23" s="107">
        <v>5423</v>
      </c>
      <c r="C23" s="107">
        <v>2577</v>
      </c>
      <c r="D23" s="64" t="s">
        <v>66</v>
      </c>
      <c r="E23" s="64" t="s">
        <v>66</v>
      </c>
      <c r="F23" s="64">
        <v>2846</v>
      </c>
      <c r="G23" s="24"/>
    </row>
    <row r="24" spans="1:8" s="25" customFormat="1">
      <c r="A24" s="36" t="s">
        <v>72</v>
      </c>
      <c r="B24" s="107">
        <v>1978</v>
      </c>
      <c r="C24" s="107">
        <v>394</v>
      </c>
      <c r="D24" s="107">
        <v>1229</v>
      </c>
      <c r="E24" s="64">
        <v>356</v>
      </c>
      <c r="F24" s="64" t="s">
        <v>66</v>
      </c>
      <c r="G24" s="24"/>
    </row>
    <row r="25" spans="1:8" s="25" customFormat="1">
      <c r="A25" s="36" t="s">
        <v>73</v>
      </c>
      <c r="B25" s="107">
        <v>7657</v>
      </c>
      <c r="C25" s="107">
        <v>2176</v>
      </c>
      <c r="D25" s="107">
        <v>3140</v>
      </c>
      <c r="E25" s="107">
        <v>540</v>
      </c>
      <c r="F25" s="107">
        <v>1801</v>
      </c>
      <c r="G25" s="24"/>
    </row>
    <row r="26" spans="1:8" s="25" customFormat="1">
      <c r="A26" s="36" t="s">
        <v>74</v>
      </c>
      <c r="B26" s="107">
        <v>6733</v>
      </c>
      <c r="C26" s="107">
        <v>1543</v>
      </c>
      <c r="D26" s="107">
        <v>2941</v>
      </c>
      <c r="E26" s="107">
        <v>591</v>
      </c>
      <c r="F26" s="107">
        <v>1658</v>
      </c>
      <c r="G26" s="24"/>
    </row>
    <row r="27" spans="1:8" s="25" customFormat="1">
      <c r="A27" s="36" t="s">
        <v>75</v>
      </c>
      <c r="B27" s="107">
        <v>2739</v>
      </c>
      <c r="C27" s="107">
        <v>781</v>
      </c>
      <c r="D27" s="107">
        <v>966</v>
      </c>
      <c r="E27" s="107">
        <v>239</v>
      </c>
      <c r="F27" s="107">
        <v>753</v>
      </c>
      <c r="G27" s="24"/>
    </row>
    <row r="28" spans="1:8" s="25" customFormat="1">
      <c r="A28" s="36" t="s">
        <v>76</v>
      </c>
      <c r="B28" s="107">
        <v>3243</v>
      </c>
      <c r="C28" s="107">
        <v>2411</v>
      </c>
      <c r="D28" s="107">
        <v>321</v>
      </c>
      <c r="E28" s="107">
        <v>107</v>
      </c>
      <c r="F28" s="107">
        <v>404</v>
      </c>
      <c r="G28" s="107"/>
      <c r="H28" s="24"/>
    </row>
    <row r="29" spans="1:8" s="25" customFormat="1">
      <c r="A29" s="36" t="s">
        <v>77</v>
      </c>
      <c r="B29" s="107">
        <v>4420</v>
      </c>
      <c r="C29" s="107">
        <v>1020</v>
      </c>
      <c r="D29" s="107">
        <v>1731</v>
      </c>
      <c r="E29" s="107">
        <v>280</v>
      </c>
      <c r="F29" s="107">
        <v>1389</v>
      </c>
      <c r="G29" s="24"/>
    </row>
    <row r="30" spans="1:8" s="25" customFormat="1">
      <c r="A30" s="36" t="s">
        <v>78</v>
      </c>
      <c r="B30" s="107">
        <v>9729</v>
      </c>
      <c r="C30" s="107">
        <v>2379</v>
      </c>
      <c r="D30" s="107">
        <v>3797</v>
      </c>
      <c r="E30" s="107">
        <v>736</v>
      </c>
      <c r="F30" s="107">
        <v>2817</v>
      </c>
      <c r="G30" s="24"/>
    </row>
    <row r="31" spans="1:8" s="25" customFormat="1">
      <c r="A31" s="36" t="s">
        <v>79</v>
      </c>
      <c r="B31" s="107">
        <v>11257</v>
      </c>
      <c r="C31" s="107">
        <v>3116</v>
      </c>
      <c r="D31" s="107">
        <v>4091</v>
      </c>
      <c r="E31" s="107">
        <v>859</v>
      </c>
      <c r="F31" s="107">
        <v>3191</v>
      </c>
      <c r="G31" s="24"/>
    </row>
    <row r="32" spans="1:8" s="25" customFormat="1">
      <c r="A32" s="36" t="s">
        <v>80</v>
      </c>
      <c r="B32" s="107">
        <v>8310</v>
      </c>
      <c r="C32" s="107">
        <v>2246</v>
      </c>
      <c r="D32" s="107">
        <v>2870</v>
      </c>
      <c r="E32" s="107">
        <v>617</v>
      </c>
      <c r="F32" s="107">
        <v>2577</v>
      </c>
      <c r="G32" s="24"/>
    </row>
    <row r="33" spans="1:7" s="25" customFormat="1">
      <c r="A33" s="36" t="s">
        <v>81</v>
      </c>
      <c r="B33" s="107">
        <v>2209</v>
      </c>
      <c r="C33" s="107">
        <v>597</v>
      </c>
      <c r="D33" s="107">
        <v>663</v>
      </c>
      <c r="E33" s="107">
        <v>169</v>
      </c>
      <c r="F33" s="107">
        <v>780</v>
      </c>
      <c r="G33" s="24"/>
    </row>
    <row r="34" spans="1:7" s="25" customFormat="1">
      <c r="A34" s="36" t="s">
        <v>82</v>
      </c>
      <c r="B34" s="107">
        <v>3524</v>
      </c>
      <c r="C34" s="107">
        <v>152</v>
      </c>
      <c r="D34" s="107">
        <v>2159</v>
      </c>
      <c r="E34" s="107">
        <v>379</v>
      </c>
      <c r="F34" s="107">
        <v>835</v>
      </c>
      <c r="G34" s="24"/>
    </row>
    <row r="35" spans="1:7" s="25" customFormat="1">
      <c r="A35" s="36" t="s">
        <v>83</v>
      </c>
      <c r="B35" s="107">
        <v>1904</v>
      </c>
      <c r="C35" s="107">
        <v>62</v>
      </c>
      <c r="D35" s="107">
        <v>1342</v>
      </c>
      <c r="E35" s="107">
        <v>215</v>
      </c>
      <c r="F35" s="107">
        <v>285</v>
      </c>
      <c r="G35" s="24"/>
    </row>
    <row r="36" spans="1:7" s="25" customFormat="1">
      <c r="A36" s="36" t="s">
        <v>84</v>
      </c>
      <c r="B36" s="107">
        <v>4539</v>
      </c>
      <c r="C36" s="107">
        <v>187</v>
      </c>
      <c r="D36" s="107">
        <v>2571</v>
      </c>
      <c r="E36" s="107">
        <v>468</v>
      </c>
      <c r="F36" s="107">
        <v>1313</v>
      </c>
      <c r="G36" s="24"/>
    </row>
    <row r="37" spans="1:7" s="25" customFormat="1">
      <c r="A37" s="36" t="s">
        <v>85</v>
      </c>
      <c r="B37" s="107">
        <v>817</v>
      </c>
      <c r="C37" s="107">
        <v>112</v>
      </c>
      <c r="D37" s="107">
        <v>404</v>
      </c>
      <c r="E37" s="107">
        <v>46</v>
      </c>
      <c r="F37" s="107">
        <v>256</v>
      </c>
      <c r="G37" s="24"/>
    </row>
    <row r="38" spans="1:7" s="25" customFormat="1">
      <c r="A38" s="36" t="s">
        <v>86</v>
      </c>
      <c r="B38" s="107">
        <v>8386</v>
      </c>
      <c r="C38" s="107">
        <v>2641</v>
      </c>
      <c r="D38" s="107">
        <v>2784</v>
      </c>
      <c r="E38" s="107">
        <v>618</v>
      </c>
      <c r="F38" s="107">
        <v>2344</v>
      </c>
      <c r="G38" s="24"/>
    </row>
    <row r="39" spans="1:7" s="25" customFormat="1">
      <c r="A39" s="36" t="s">
        <v>87</v>
      </c>
      <c r="B39" s="107">
        <v>945</v>
      </c>
      <c r="C39" s="107">
        <v>126</v>
      </c>
      <c r="D39" s="107">
        <v>469</v>
      </c>
      <c r="E39" s="107">
        <v>70</v>
      </c>
      <c r="F39" s="107">
        <v>281</v>
      </c>
      <c r="G39" s="24"/>
    </row>
    <row r="40" spans="1:7" s="25" customFormat="1">
      <c r="A40" s="36" t="s">
        <v>88</v>
      </c>
      <c r="B40" s="107">
        <v>8282</v>
      </c>
      <c r="C40" s="107">
        <v>2612</v>
      </c>
      <c r="D40" s="107">
        <v>2768</v>
      </c>
      <c r="E40" s="107">
        <v>617</v>
      </c>
      <c r="F40" s="107">
        <v>2285</v>
      </c>
      <c r="G40" s="24"/>
    </row>
    <row r="41" spans="1:7" s="25" customFormat="1">
      <c r="A41" s="36" t="s">
        <v>89</v>
      </c>
      <c r="B41" s="64">
        <v>5880</v>
      </c>
      <c r="C41" s="64">
        <v>1534</v>
      </c>
      <c r="D41" s="64">
        <v>2058</v>
      </c>
      <c r="E41" s="64">
        <v>457</v>
      </c>
      <c r="F41" s="64">
        <v>1831</v>
      </c>
      <c r="G41" s="24"/>
    </row>
    <row r="42" spans="1:7" s="25" customFormat="1">
      <c r="A42" s="36" t="s">
        <v>90</v>
      </c>
      <c r="B42" s="64">
        <v>3152</v>
      </c>
      <c r="C42" s="64">
        <v>1012</v>
      </c>
      <c r="D42" s="64">
        <v>1109</v>
      </c>
      <c r="E42" s="64">
        <v>244</v>
      </c>
      <c r="F42" s="64">
        <v>788</v>
      </c>
      <c r="G42" s="24"/>
    </row>
    <row r="43" spans="1:7" s="25" customFormat="1">
      <c r="A43" s="36" t="s">
        <v>91</v>
      </c>
      <c r="B43" s="64">
        <v>880</v>
      </c>
      <c r="C43" s="64">
        <v>257</v>
      </c>
      <c r="D43" s="64">
        <v>363</v>
      </c>
      <c r="E43" s="64">
        <v>46</v>
      </c>
      <c r="F43" s="64">
        <v>215</v>
      </c>
      <c r="G43" s="24"/>
    </row>
    <row r="44" spans="1:7" s="25" customFormat="1">
      <c r="A44" s="36" t="s">
        <v>92</v>
      </c>
      <c r="B44" s="64">
        <v>1635</v>
      </c>
      <c r="C44" s="64">
        <v>447</v>
      </c>
      <c r="D44" s="64">
        <v>591</v>
      </c>
      <c r="E44" s="64">
        <v>130</v>
      </c>
      <c r="F44" s="64">
        <v>467</v>
      </c>
      <c r="G44" s="24"/>
    </row>
    <row r="45" spans="1:7" s="25" customFormat="1">
      <c r="A45" s="36" t="s">
        <v>93</v>
      </c>
      <c r="B45" s="64">
        <v>2499</v>
      </c>
      <c r="C45" s="64">
        <v>832</v>
      </c>
      <c r="D45" s="64">
        <v>777</v>
      </c>
      <c r="E45" s="64">
        <v>179</v>
      </c>
      <c r="F45" s="64">
        <v>711</v>
      </c>
      <c r="G45" s="24"/>
    </row>
    <row r="46" spans="1:7" s="25" customFormat="1">
      <c r="A46" s="36" t="s">
        <v>94</v>
      </c>
      <c r="B46" s="64">
        <v>2320</v>
      </c>
      <c r="C46" s="64">
        <v>700</v>
      </c>
      <c r="D46" s="64">
        <v>753</v>
      </c>
      <c r="E46" s="64">
        <v>118</v>
      </c>
      <c r="F46" s="64">
        <v>748</v>
      </c>
      <c r="G46" s="24"/>
    </row>
    <row r="47" spans="1:7" s="25" customFormat="1">
      <c r="A47" s="36" t="s">
        <v>95</v>
      </c>
      <c r="B47" s="64">
        <v>4245</v>
      </c>
      <c r="C47" s="64">
        <v>1022</v>
      </c>
      <c r="D47" s="64">
        <v>1680</v>
      </c>
      <c r="E47" s="64">
        <v>365</v>
      </c>
      <c r="F47" s="64">
        <v>1178</v>
      </c>
      <c r="G47" s="24"/>
    </row>
    <row r="48" spans="1:7">
      <c r="A48" s="36" t="s">
        <v>96</v>
      </c>
      <c r="B48" s="64">
        <v>2484</v>
      </c>
      <c r="C48" s="64">
        <v>696</v>
      </c>
      <c r="D48" s="64">
        <v>910</v>
      </c>
      <c r="E48" s="64">
        <v>214</v>
      </c>
      <c r="F48" s="64">
        <v>664</v>
      </c>
      <c r="G48" s="10"/>
    </row>
    <row r="49" spans="1:7">
      <c r="A49" s="36" t="s">
        <v>97</v>
      </c>
      <c r="B49" s="64"/>
      <c r="C49" s="64"/>
      <c r="D49" s="64"/>
      <c r="E49" s="64"/>
      <c r="F49" s="64"/>
      <c r="G49" s="10"/>
    </row>
    <row r="50" spans="1:7" ht="22.5" customHeight="1">
      <c r="A50" s="56" t="s">
        <v>21</v>
      </c>
      <c r="B50" s="56"/>
      <c r="C50" s="56"/>
      <c r="D50" s="56"/>
      <c r="E50" s="56"/>
      <c r="F50" s="56"/>
    </row>
  </sheetData>
  <pageMargins left="0.7" right="0.7" top="0.75" bottom="0.75" header="0.3" footer="0.3"/>
  <pageSetup scale="89" fitToHeight="0" orientation="portrait" r:id="rId1"/>
  <headerFooter>
    <oddFooter>&amp;L&amp;10&amp;F, &amp;A</oddFooter>
  </headerFooter>
  <rowBreaks count="1" manualBreakCount="1">
    <brk id="21" max="5" man="1"/>
  </rowBreak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0"/>
  <sheetViews>
    <sheetView zoomScaleNormal="100" zoomScalePageLayoutView="90" workbookViewId="0">
      <selection activeCell="F48" sqref="A2:F48"/>
    </sheetView>
  </sheetViews>
  <sheetFormatPr baseColWidth="10" defaultColWidth="8.7109375" defaultRowHeight="16"/>
  <cols>
    <col min="1" max="1" width="25.42578125" customWidth="1"/>
    <col min="3" max="3" width="15.42578125" customWidth="1"/>
    <col min="4" max="4" width="16.85546875" customWidth="1"/>
    <col min="5" max="5" width="12.140625" customWidth="1"/>
    <col min="6" max="6" width="20.42578125" customWidth="1"/>
  </cols>
  <sheetData>
    <row r="1" spans="1:7">
      <c r="A1" s="11" t="s">
        <v>99</v>
      </c>
      <c r="B1" s="22"/>
      <c r="C1" s="22"/>
      <c r="D1" s="22"/>
    </row>
    <row r="2" spans="1:7" s="25" customFormat="1">
      <c r="A2" s="229" t="s">
        <v>202</v>
      </c>
      <c r="B2" s="106" t="s">
        <v>60</v>
      </c>
      <c r="C2" s="106" t="s">
        <v>61</v>
      </c>
      <c r="D2" s="106" t="s">
        <v>62</v>
      </c>
      <c r="E2" s="106" t="s">
        <v>63</v>
      </c>
      <c r="F2" s="106" t="s">
        <v>64</v>
      </c>
    </row>
    <row r="3" spans="1:7" s="25" customFormat="1">
      <c r="A3" s="109" t="s">
        <v>26</v>
      </c>
      <c r="B3" s="112">
        <v>7716</v>
      </c>
      <c r="C3" s="112">
        <v>1932</v>
      </c>
      <c r="D3" s="112">
        <v>2571</v>
      </c>
      <c r="E3" s="112">
        <v>716</v>
      </c>
      <c r="F3" s="112">
        <v>2497</v>
      </c>
      <c r="G3" s="24"/>
    </row>
    <row r="4" spans="1:7" s="25" customFormat="1">
      <c r="A4" s="36" t="s">
        <v>65</v>
      </c>
      <c r="B4" s="107">
        <v>5115</v>
      </c>
      <c r="C4" s="64" t="s">
        <v>66</v>
      </c>
      <c r="D4" s="64">
        <v>5115</v>
      </c>
      <c r="E4" s="64" t="s">
        <v>66</v>
      </c>
      <c r="F4" s="64" t="s">
        <v>66</v>
      </c>
      <c r="G4" s="24"/>
    </row>
    <row r="5" spans="1:7" s="25" customFormat="1">
      <c r="A5" s="36" t="s">
        <v>67</v>
      </c>
      <c r="B5" s="107">
        <v>17470</v>
      </c>
      <c r="C5" s="64">
        <v>2562</v>
      </c>
      <c r="D5" s="64">
        <v>9958</v>
      </c>
      <c r="E5" s="64">
        <v>1727</v>
      </c>
      <c r="F5" s="64">
        <v>3223</v>
      </c>
      <c r="G5" s="24"/>
    </row>
    <row r="6" spans="1:7" s="25" customFormat="1">
      <c r="A6" s="36" t="s">
        <v>68</v>
      </c>
      <c r="B6" s="108">
        <v>1.99</v>
      </c>
      <c r="C6" s="64" t="s">
        <v>66</v>
      </c>
      <c r="D6" s="115">
        <v>1.99</v>
      </c>
      <c r="E6" s="64" t="s">
        <v>66</v>
      </c>
      <c r="F6" s="64" t="s">
        <v>66</v>
      </c>
      <c r="G6" s="24"/>
    </row>
    <row r="7" spans="1:7" s="25" customFormat="1">
      <c r="A7" s="36" t="s">
        <v>69</v>
      </c>
      <c r="B7" s="108">
        <v>2.2639999999999998</v>
      </c>
      <c r="C7" s="108">
        <v>1.3260000000000001</v>
      </c>
      <c r="D7" s="108">
        <v>3.8730000000000002</v>
      </c>
      <c r="E7" s="108">
        <v>2.4119999999999999</v>
      </c>
      <c r="F7" s="108">
        <v>1.2909999999999999</v>
      </c>
      <c r="G7" s="24"/>
    </row>
    <row r="8" spans="1:7" s="25" customFormat="1">
      <c r="A8" s="36" t="s">
        <v>9</v>
      </c>
      <c r="B8" s="107">
        <v>7716</v>
      </c>
      <c r="C8" s="107">
        <v>1932</v>
      </c>
      <c r="D8" s="107">
        <v>2571</v>
      </c>
      <c r="E8" s="107">
        <v>716</v>
      </c>
      <c r="F8" s="107">
        <v>2497</v>
      </c>
      <c r="G8" s="24"/>
    </row>
    <row r="9" spans="1:7" s="25" customFormat="1">
      <c r="A9" s="36" t="s">
        <v>10</v>
      </c>
      <c r="B9" s="107" t="s">
        <v>100</v>
      </c>
      <c r="C9" s="107" t="s">
        <v>100</v>
      </c>
      <c r="D9" s="107" t="s">
        <v>100</v>
      </c>
      <c r="E9" s="107" t="s">
        <v>100</v>
      </c>
      <c r="F9" s="107" t="s">
        <v>100</v>
      </c>
      <c r="G9" s="24"/>
    </row>
    <row r="10" spans="1:7" s="25" customFormat="1">
      <c r="A10" s="36" t="s">
        <v>11</v>
      </c>
      <c r="B10" s="107" t="s">
        <v>100</v>
      </c>
      <c r="C10" s="107" t="s">
        <v>100</v>
      </c>
      <c r="D10" s="107" t="s">
        <v>100</v>
      </c>
      <c r="E10" s="107" t="s">
        <v>100</v>
      </c>
      <c r="F10" s="107" t="s">
        <v>100</v>
      </c>
      <c r="G10" s="24"/>
    </row>
    <row r="11" spans="1:7" s="25" customFormat="1">
      <c r="A11" s="36" t="s">
        <v>12</v>
      </c>
      <c r="B11" s="107" t="s">
        <v>100</v>
      </c>
      <c r="C11" s="107" t="s">
        <v>100</v>
      </c>
      <c r="D11" s="107" t="s">
        <v>100</v>
      </c>
      <c r="E11" s="107" t="s">
        <v>100</v>
      </c>
      <c r="F11" s="107" t="s">
        <v>100</v>
      </c>
      <c r="G11" s="24"/>
    </row>
    <row r="12" spans="1:7" s="84" customFormat="1">
      <c r="A12" s="76" t="s">
        <v>13</v>
      </c>
      <c r="B12" s="112">
        <v>7716</v>
      </c>
      <c r="C12" s="112">
        <v>1932</v>
      </c>
      <c r="D12" s="112">
        <v>2571</v>
      </c>
      <c r="E12" s="112">
        <v>716</v>
      </c>
      <c r="F12" s="112">
        <v>2497</v>
      </c>
      <c r="G12" s="113"/>
    </row>
    <row r="13" spans="1:7" s="25" customFormat="1">
      <c r="A13" s="36" t="s">
        <v>14</v>
      </c>
      <c r="B13" s="107">
        <v>7521</v>
      </c>
      <c r="C13" s="107">
        <v>1916</v>
      </c>
      <c r="D13" s="107">
        <v>2493</v>
      </c>
      <c r="E13" s="107">
        <v>701</v>
      </c>
      <c r="F13" s="107">
        <v>2411</v>
      </c>
      <c r="G13" s="24"/>
    </row>
    <row r="14" spans="1:7" s="25" customFormat="1">
      <c r="A14" s="36" t="s">
        <v>15</v>
      </c>
      <c r="B14" s="107">
        <v>397</v>
      </c>
      <c r="C14" s="107">
        <v>50</v>
      </c>
      <c r="D14" s="107">
        <v>163</v>
      </c>
      <c r="E14" s="107">
        <v>48</v>
      </c>
      <c r="F14" s="107">
        <v>135</v>
      </c>
      <c r="G14" s="24"/>
    </row>
    <row r="15" spans="1:7" s="25" customFormat="1">
      <c r="A15" s="36" t="s">
        <v>41</v>
      </c>
      <c r="B15" s="107">
        <v>6772</v>
      </c>
      <c r="C15" s="107">
        <v>1769</v>
      </c>
      <c r="D15" s="107">
        <v>2242</v>
      </c>
      <c r="E15" s="107">
        <v>601</v>
      </c>
      <c r="F15" s="107">
        <v>2161</v>
      </c>
      <c r="G15" s="24"/>
    </row>
    <row r="16" spans="1:7" s="84" customFormat="1">
      <c r="A16" s="76" t="s">
        <v>16</v>
      </c>
      <c r="B16" s="112" t="s">
        <v>100</v>
      </c>
      <c r="C16" s="112" t="s">
        <v>100</v>
      </c>
      <c r="D16" s="112" t="s">
        <v>100</v>
      </c>
      <c r="E16" s="112" t="s">
        <v>100</v>
      </c>
      <c r="F16" s="112" t="s">
        <v>100</v>
      </c>
    </row>
    <row r="17" spans="1:9" s="25" customFormat="1">
      <c r="A17" s="81" t="s">
        <v>17</v>
      </c>
      <c r="B17" s="107" t="s">
        <v>100</v>
      </c>
      <c r="C17" s="107" t="s">
        <v>100</v>
      </c>
      <c r="D17" s="107" t="s">
        <v>100</v>
      </c>
      <c r="E17" s="107" t="s">
        <v>100</v>
      </c>
      <c r="F17" s="107" t="s">
        <v>100</v>
      </c>
    </row>
    <row r="18" spans="1:9" s="25" customFormat="1">
      <c r="A18" s="36" t="s">
        <v>18</v>
      </c>
      <c r="B18" s="107" t="s">
        <v>100</v>
      </c>
      <c r="C18" s="107" t="s">
        <v>100</v>
      </c>
      <c r="D18" s="107" t="s">
        <v>100</v>
      </c>
      <c r="E18" s="107" t="s">
        <v>100</v>
      </c>
      <c r="F18" s="107" t="s">
        <v>100</v>
      </c>
    </row>
    <row r="19" spans="1:9" s="25" customFormat="1">
      <c r="A19" s="36" t="s">
        <v>19</v>
      </c>
      <c r="B19" s="107" t="s">
        <v>100</v>
      </c>
      <c r="C19" s="107" t="s">
        <v>100</v>
      </c>
      <c r="D19" s="107" t="s">
        <v>100</v>
      </c>
      <c r="E19" s="107" t="s">
        <v>100</v>
      </c>
      <c r="F19" s="107" t="s">
        <v>100</v>
      </c>
    </row>
    <row r="20" spans="1:9" s="25" customFormat="1">
      <c r="A20" s="36" t="s">
        <v>41</v>
      </c>
      <c r="B20" s="107" t="s">
        <v>100</v>
      </c>
      <c r="C20" s="107" t="s">
        <v>100</v>
      </c>
      <c r="D20" s="107" t="s">
        <v>100</v>
      </c>
      <c r="E20" s="107" t="s">
        <v>100</v>
      </c>
      <c r="F20" s="107" t="s">
        <v>100</v>
      </c>
    </row>
    <row r="21" spans="1:9" s="84" customFormat="1">
      <c r="A21" s="76" t="s">
        <v>20</v>
      </c>
      <c r="B21" s="112" t="s">
        <v>100</v>
      </c>
      <c r="C21" s="112" t="s">
        <v>100</v>
      </c>
      <c r="D21" s="112" t="s">
        <v>100</v>
      </c>
      <c r="E21" s="112" t="s">
        <v>100</v>
      </c>
      <c r="F21" s="112" t="s">
        <v>100</v>
      </c>
    </row>
    <row r="22" spans="1:9" s="25" customFormat="1">
      <c r="A22" s="109" t="s">
        <v>70</v>
      </c>
      <c r="B22" s="107"/>
      <c r="C22" s="107"/>
      <c r="D22" s="107"/>
      <c r="E22" s="107"/>
      <c r="F22" s="107"/>
      <c r="G22" s="24"/>
    </row>
    <row r="23" spans="1:9" s="25" customFormat="1">
      <c r="A23" s="36" t="s">
        <v>71</v>
      </c>
      <c r="B23" s="107">
        <v>3413</v>
      </c>
      <c r="C23" s="107">
        <v>1430</v>
      </c>
      <c r="D23" s="64" t="s">
        <v>66</v>
      </c>
      <c r="E23" s="64" t="s">
        <v>66</v>
      </c>
      <c r="F23" s="64">
        <v>1983</v>
      </c>
      <c r="G23" s="107"/>
      <c r="H23" s="24"/>
    </row>
    <row r="24" spans="1:9" s="25" customFormat="1">
      <c r="A24" s="36" t="s">
        <v>72</v>
      </c>
      <c r="B24" s="107">
        <v>1643</v>
      </c>
      <c r="C24" s="107">
        <v>303</v>
      </c>
      <c r="D24" s="64">
        <v>1000</v>
      </c>
      <c r="E24" s="64">
        <v>341</v>
      </c>
      <c r="F24" s="64" t="s">
        <v>66</v>
      </c>
      <c r="G24" s="24"/>
    </row>
    <row r="25" spans="1:9" s="25" customFormat="1">
      <c r="A25" s="36" t="s">
        <v>73</v>
      </c>
      <c r="B25" s="107">
        <v>4769</v>
      </c>
      <c r="C25" s="107">
        <v>1269</v>
      </c>
      <c r="D25" s="107">
        <v>1747</v>
      </c>
      <c r="E25" s="107">
        <v>400</v>
      </c>
      <c r="F25" s="107">
        <v>1353</v>
      </c>
      <c r="G25" s="24"/>
    </row>
    <row r="26" spans="1:9" s="25" customFormat="1">
      <c r="A26" s="36" t="s">
        <v>74</v>
      </c>
      <c r="B26" s="107">
        <v>4082</v>
      </c>
      <c r="C26" s="107">
        <v>716</v>
      </c>
      <c r="D26" s="107">
        <v>1781</v>
      </c>
      <c r="E26" s="107">
        <v>449</v>
      </c>
      <c r="F26" s="107">
        <v>1135</v>
      </c>
      <c r="G26" s="24"/>
    </row>
    <row r="27" spans="1:9" s="25" customFormat="1">
      <c r="A27" s="36" t="s">
        <v>75</v>
      </c>
      <c r="B27" s="107">
        <v>1145</v>
      </c>
      <c r="C27" s="107">
        <v>281</v>
      </c>
      <c r="D27" s="107">
        <v>406</v>
      </c>
      <c r="E27" s="107">
        <v>134</v>
      </c>
      <c r="F27" s="107">
        <v>324</v>
      </c>
      <c r="G27" s="107"/>
      <c r="H27" s="24"/>
    </row>
    <row r="28" spans="1:9" s="25" customFormat="1">
      <c r="A28" s="36" t="s">
        <v>76</v>
      </c>
      <c r="B28" s="107">
        <v>2041</v>
      </c>
      <c r="C28" s="107">
        <v>1563</v>
      </c>
      <c r="D28" s="107">
        <v>224</v>
      </c>
      <c r="E28" s="107">
        <v>70</v>
      </c>
      <c r="F28" s="107">
        <v>185</v>
      </c>
      <c r="G28" s="107"/>
      <c r="H28" s="107"/>
      <c r="I28" s="24"/>
    </row>
    <row r="29" spans="1:9" s="25" customFormat="1">
      <c r="A29" s="36" t="s">
        <v>77</v>
      </c>
      <c r="B29" s="107">
        <v>2219</v>
      </c>
      <c r="C29" s="107">
        <v>558</v>
      </c>
      <c r="D29" s="107">
        <v>801</v>
      </c>
      <c r="E29" s="107">
        <v>146</v>
      </c>
      <c r="F29" s="107">
        <v>714</v>
      </c>
      <c r="G29" s="24"/>
    </row>
    <row r="30" spans="1:9" s="25" customFormat="1">
      <c r="A30" s="36" t="s">
        <v>78</v>
      </c>
      <c r="B30" s="107">
        <v>4718</v>
      </c>
      <c r="C30" s="107">
        <v>1013</v>
      </c>
      <c r="D30" s="107">
        <v>1835</v>
      </c>
      <c r="E30" s="107">
        <v>400</v>
      </c>
      <c r="F30" s="107">
        <v>1470</v>
      </c>
      <c r="G30" s="24"/>
    </row>
    <row r="31" spans="1:9" s="25" customFormat="1">
      <c r="A31" s="36" t="s">
        <v>79</v>
      </c>
      <c r="B31" s="107">
        <v>6489</v>
      </c>
      <c r="C31" s="107">
        <v>1474</v>
      </c>
      <c r="D31" s="107">
        <v>2369</v>
      </c>
      <c r="E31" s="107">
        <v>597</v>
      </c>
      <c r="F31" s="107">
        <v>2049</v>
      </c>
      <c r="G31" s="24"/>
    </row>
    <row r="32" spans="1:9" s="25" customFormat="1">
      <c r="A32" s="36" t="s">
        <v>80</v>
      </c>
      <c r="B32" s="107">
        <v>6038</v>
      </c>
      <c r="C32" s="107">
        <v>1491</v>
      </c>
      <c r="D32" s="107">
        <v>1879</v>
      </c>
      <c r="E32" s="107">
        <v>517</v>
      </c>
      <c r="F32" s="107">
        <v>2150</v>
      </c>
      <c r="G32" s="24"/>
    </row>
    <row r="33" spans="1:7" s="25" customFormat="1">
      <c r="A33" s="36" t="s">
        <v>81</v>
      </c>
      <c r="B33" s="107">
        <v>1908</v>
      </c>
      <c r="C33" s="107">
        <v>483</v>
      </c>
      <c r="D33" s="107">
        <v>500</v>
      </c>
      <c r="E33" s="107">
        <v>158</v>
      </c>
      <c r="F33" s="107">
        <v>767</v>
      </c>
      <c r="G33" s="24"/>
    </row>
    <row r="34" spans="1:7" s="25" customFormat="1">
      <c r="A34" s="36" t="s">
        <v>82</v>
      </c>
      <c r="B34" s="107">
        <v>3435</v>
      </c>
      <c r="C34" s="107">
        <v>153</v>
      </c>
      <c r="D34" s="107">
        <v>1635</v>
      </c>
      <c r="E34" s="107">
        <v>428</v>
      </c>
      <c r="F34" s="107">
        <v>1218</v>
      </c>
      <c r="G34" s="24"/>
    </row>
    <row r="35" spans="1:7" s="25" customFormat="1">
      <c r="A35" s="36" t="s">
        <v>83</v>
      </c>
      <c r="B35" s="107">
        <v>2307</v>
      </c>
      <c r="C35" s="107">
        <v>103</v>
      </c>
      <c r="D35" s="107">
        <v>1158</v>
      </c>
      <c r="E35" s="107">
        <v>313</v>
      </c>
      <c r="F35" s="107">
        <v>733</v>
      </c>
      <c r="G35" s="24"/>
    </row>
    <row r="36" spans="1:7" s="25" customFormat="1">
      <c r="A36" s="36" t="s">
        <v>84</v>
      </c>
      <c r="B36" s="107">
        <v>4146</v>
      </c>
      <c r="C36" s="107">
        <v>178</v>
      </c>
      <c r="D36" s="107">
        <v>1868</v>
      </c>
      <c r="E36" s="107">
        <v>486</v>
      </c>
      <c r="F36" s="107">
        <v>1614</v>
      </c>
      <c r="G36" s="24"/>
    </row>
    <row r="37" spans="1:7" s="25" customFormat="1">
      <c r="A37" s="36" t="s">
        <v>85</v>
      </c>
      <c r="B37" s="107">
        <v>484</v>
      </c>
      <c r="C37" s="107">
        <v>37</v>
      </c>
      <c r="D37" s="107">
        <v>217</v>
      </c>
      <c r="E37" s="107">
        <v>46</v>
      </c>
      <c r="F37" s="107">
        <v>184</v>
      </c>
      <c r="G37" s="24"/>
    </row>
    <row r="38" spans="1:7" s="25" customFormat="1">
      <c r="A38" s="36" t="s">
        <v>86</v>
      </c>
      <c r="B38" s="107">
        <v>5711</v>
      </c>
      <c r="C38" s="107">
        <v>1581</v>
      </c>
      <c r="D38" s="107">
        <v>1810</v>
      </c>
      <c r="E38" s="107">
        <v>538</v>
      </c>
      <c r="F38" s="107">
        <v>1783</v>
      </c>
      <c r="G38" s="24"/>
    </row>
    <row r="39" spans="1:7" s="25" customFormat="1">
      <c r="A39" s="36" t="s">
        <v>87</v>
      </c>
      <c r="B39" s="107">
        <v>482</v>
      </c>
      <c r="C39" s="107">
        <v>42</v>
      </c>
      <c r="D39" s="107">
        <v>239</v>
      </c>
      <c r="E39" s="107">
        <v>52</v>
      </c>
      <c r="F39" s="107">
        <v>148</v>
      </c>
      <c r="G39" s="24"/>
    </row>
    <row r="40" spans="1:7" s="25" customFormat="1">
      <c r="A40" s="36" t="s">
        <v>88</v>
      </c>
      <c r="B40" s="107">
        <v>5779</v>
      </c>
      <c r="C40" s="107">
        <v>1598</v>
      </c>
      <c r="D40" s="107">
        <v>1849</v>
      </c>
      <c r="E40" s="107">
        <v>551</v>
      </c>
      <c r="F40" s="107">
        <v>1781</v>
      </c>
      <c r="G40" s="24"/>
    </row>
    <row r="41" spans="1:7" s="25" customFormat="1">
      <c r="A41" s="36" t="s">
        <v>89</v>
      </c>
      <c r="B41" s="64">
        <v>3816</v>
      </c>
      <c r="C41" s="64">
        <v>835</v>
      </c>
      <c r="D41" s="64">
        <v>1231</v>
      </c>
      <c r="E41" s="64">
        <v>382</v>
      </c>
      <c r="F41" s="64">
        <v>1367</v>
      </c>
      <c r="G41" s="24"/>
    </row>
    <row r="42" spans="1:7" s="25" customFormat="1">
      <c r="A42" s="36" t="s">
        <v>90</v>
      </c>
      <c r="B42" s="64">
        <v>2472</v>
      </c>
      <c r="C42" s="64">
        <v>698</v>
      </c>
      <c r="D42" s="64">
        <v>861</v>
      </c>
      <c r="E42" s="64">
        <v>229</v>
      </c>
      <c r="F42" s="64">
        <v>685</v>
      </c>
      <c r="G42" s="24"/>
    </row>
    <row r="43" spans="1:7" s="25" customFormat="1">
      <c r="A43" s="36" t="s">
        <v>91</v>
      </c>
      <c r="B43" s="64">
        <v>611</v>
      </c>
      <c r="C43" s="64">
        <v>178</v>
      </c>
      <c r="D43" s="64">
        <v>210</v>
      </c>
      <c r="E43" s="64">
        <v>34</v>
      </c>
      <c r="F43" s="64">
        <v>189</v>
      </c>
      <c r="G43" s="24"/>
    </row>
    <row r="44" spans="1:7" s="25" customFormat="1">
      <c r="A44" s="36" t="s">
        <v>92</v>
      </c>
      <c r="B44" s="64">
        <v>816</v>
      </c>
      <c r="C44" s="64">
        <v>221</v>
      </c>
      <c r="D44" s="64">
        <v>270</v>
      </c>
      <c r="E44" s="64">
        <v>71</v>
      </c>
      <c r="F44" s="64">
        <v>255</v>
      </c>
      <c r="G44" s="24"/>
    </row>
    <row r="45" spans="1:7" s="25" customFormat="1">
      <c r="A45" s="36" t="s">
        <v>93</v>
      </c>
      <c r="B45" s="64">
        <v>1526</v>
      </c>
      <c r="C45" s="64">
        <v>403</v>
      </c>
      <c r="D45" s="64">
        <v>467</v>
      </c>
      <c r="E45" s="64">
        <v>144</v>
      </c>
      <c r="F45" s="64">
        <v>512</v>
      </c>
      <c r="G45" s="24"/>
    </row>
    <row r="46" spans="1:7" s="25" customFormat="1">
      <c r="A46" s="36" t="s">
        <v>94</v>
      </c>
      <c r="B46" s="64">
        <v>1378</v>
      </c>
      <c r="C46" s="64">
        <v>448</v>
      </c>
      <c r="D46" s="64">
        <v>363</v>
      </c>
      <c r="E46" s="64">
        <v>78</v>
      </c>
      <c r="F46" s="64">
        <v>489</v>
      </c>
      <c r="G46" s="24"/>
    </row>
    <row r="47" spans="1:7" s="25" customFormat="1">
      <c r="A47" s="36" t="s">
        <v>95</v>
      </c>
      <c r="B47" s="64">
        <v>2844</v>
      </c>
      <c r="C47" s="64">
        <v>618</v>
      </c>
      <c r="D47" s="64">
        <v>1005</v>
      </c>
      <c r="E47" s="64">
        <v>293</v>
      </c>
      <c r="F47" s="64">
        <v>927</v>
      </c>
      <c r="G47" s="24"/>
    </row>
    <row r="48" spans="1:7">
      <c r="A48" s="36" t="s">
        <v>96</v>
      </c>
      <c r="B48" s="64">
        <v>1968</v>
      </c>
      <c r="C48" s="64">
        <v>463</v>
      </c>
      <c r="D48" s="64">
        <v>735</v>
      </c>
      <c r="E48" s="64">
        <v>200</v>
      </c>
      <c r="F48" s="64">
        <v>570</v>
      </c>
      <c r="G48" s="10"/>
    </row>
    <row r="49" spans="1:6" ht="21" customHeight="1">
      <c r="A49" s="54" t="s">
        <v>97</v>
      </c>
      <c r="B49" s="52"/>
      <c r="C49" s="52"/>
      <c r="D49" s="52"/>
      <c r="E49" s="52"/>
      <c r="F49" s="52"/>
    </row>
    <row r="50" spans="1:6">
      <c r="A50" s="56" t="s">
        <v>21</v>
      </c>
    </row>
  </sheetData>
  <pageMargins left="0.7" right="0.7" top="0.75" bottom="0.75" header="0.3" footer="0.3"/>
  <pageSetup scale="89" fitToHeight="0" orientation="portrait" r:id="rId1"/>
  <headerFooter>
    <oddFooter>&amp;L&amp;10&amp;F, &amp;A</oddFooter>
  </headerFooter>
  <rowBreaks count="1" manualBreakCount="1">
    <brk id="21" max="5"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0"/>
  <sheetViews>
    <sheetView zoomScaleNormal="100" zoomScalePageLayoutView="90" workbookViewId="0">
      <selection activeCell="F48" sqref="A2:F48"/>
    </sheetView>
  </sheetViews>
  <sheetFormatPr baseColWidth="10" defaultColWidth="8.7109375" defaultRowHeight="16"/>
  <cols>
    <col min="1" max="1" width="25.42578125" customWidth="1"/>
    <col min="3" max="3" width="15.42578125" customWidth="1"/>
    <col min="4" max="4" width="16.85546875" customWidth="1"/>
    <col min="5" max="5" width="12.140625" customWidth="1"/>
    <col min="6" max="6" width="20.42578125" customWidth="1"/>
  </cols>
  <sheetData>
    <row r="1" spans="1:7">
      <c r="A1" s="11" t="s">
        <v>101</v>
      </c>
      <c r="B1" s="22"/>
      <c r="C1" s="22"/>
      <c r="D1" s="22"/>
    </row>
    <row r="2" spans="1:7" s="25" customFormat="1">
      <c r="A2" s="229" t="s">
        <v>202</v>
      </c>
      <c r="B2" s="106" t="s">
        <v>60</v>
      </c>
      <c r="C2" s="106" t="s">
        <v>61</v>
      </c>
      <c r="D2" s="106" t="s">
        <v>62</v>
      </c>
      <c r="E2" s="106" t="s">
        <v>63</v>
      </c>
      <c r="F2" s="106" t="s">
        <v>64</v>
      </c>
    </row>
    <row r="3" spans="1:7" s="84" customFormat="1">
      <c r="A3" s="46" t="s">
        <v>26</v>
      </c>
      <c r="B3" s="112">
        <v>5555</v>
      </c>
      <c r="C3" s="112">
        <v>1341</v>
      </c>
      <c r="D3" s="112">
        <v>1985</v>
      </c>
      <c r="E3" s="112">
        <v>472</v>
      </c>
      <c r="F3" s="112">
        <v>1757</v>
      </c>
      <c r="G3" s="113"/>
    </row>
    <row r="4" spans="1:7" s="25" customFormat="1">
      <c r="A4" s="36" t="s">
        <v>65</v>
      </c>
      <c r="B4" s="107">
        <v>4109</v>
      </c>
      <c r="C4" s="64" t="s">
        <v>66</v>
      </c>
      <c r="D4" s="64">
        <v>4109</v>
      </c>
      <c r="E4" s="64" t="s">
        <v>66</v>
      </c>
      <c r="F4" s="64" t="s">
        <v>66</v>
      </c>
      <c r="G4" s="24"/>
    </row>
    <row r="5" spans="1:7" s="25" customFormat="1">
      <c r="A5" s="36" t="s">
        <v>67</v>
      </c>
      <c r="B5" s="107">
        <v>12952</v>
      </c>
      <c r="C5" s="64">
        <v>1792</v>
      </c>
      <c r="D5" s="64">
        <v>7800</v>
      </c>
      <c r="E5" s="64">
        <v>1140</v>
      </c>
      <c r="F5" s="64">
        <v>2220</v>
      </c>
      <c r="G5" s="24"/>
    </row>
    <row r="6" spans="1:7" s="25" customFormat="1">
      <c r="A6" s="36" t="s">
        <v>68</v>
      </c>
      <c r="B6" s="108">
        <v>2.0699999999999998</v>
      </c>
      <c r="C6" s="64" t="s">
        <v>66</v>
      </c>
      <c r="D6" s="115">
        <v>2.0699999999999998</v>
      </c>
      <c r="E6" s="64" t="s">
        <v>66</v>
      </c>
      <c r="F6" s="64" t="s">
        <v>66</v>
      </c>
      <c r="G6" s="24"/>
    </row>
    <row r="7" spans="1:7" s="25" customFormat="1">
      <c r="A7" s="36" t="s">
        <v>69</v>
      </c>
      <c r="B7" s="108">
        <v>2.3319999999999999</v>
      </c>
      <c r="C7" s="108">
        <v>1.3360000000000001</v>
      </c>
      <c r="D7" s="108">
        <v>3.93</v>
      </c>
      <c r="E7" s="108">
        <v>2.4159999999999999</v>
      </c>
      <c r="F7" s="108">
        <v>1.264</v>
      </c>
      <c r="G7" s="24"/>
    </row>
    <row r="8" spans="1:7" s="25" customFormat="1">
      <c r="A8" s="36" t="s">
        <v>9</v>
      </c>
      <c r="B8" s="107">
        <v>5555</v>
      </c>
      <c r="C8" s="107">
        <v>1341</v>
      </c>
      <c r="D8" s="107">
        <v>1985</v>
      </c>
      <c r="E8" s="107">
        <v>472</v>
      </c>
      <c r="F8" s="107">
        <v>1757</v>
      </c>
      <c r="G8" s="24"/>
    </row>
    <row r="9" spans="1:7" s="25" customFormat="1">
      <c r="A9" s="36" t="s">
        <v>10</v>
      </c>
      <c r="B9" s="107" t="s">
        <v>100</v>
      </c>
      <c r="C9" s="107" t="s">
        <v>100</v>
      </c>
      <c r="D9" s="107" t="s">
        <v>100</v>
      </c>
      <c r="E9" s="107" t="s">
        <v>100</v>
      </c>
      <c r="F9" s="23" t="s">
        <v>100</v>
      </c>
      <c r="G9" s="24"/>
    </row>
    <row r="10" spans="1:7" s="25" customFormat="1">
      <c r="A10" s="36" t="s">
        <v>11</v>
      </c>
      <c r="B10" s="107" t="s">
        <v>100</v>
      </c>
      <c r="C10" s="107" t="s">
        <v>100</v>
      </c>
      <c r="D10" s="107" t="s">
        <v>100</v>
      </c>
      <c r="E10" s="107" t="s">
        <v>100</v>
      </c>
      <c r="F10" s="107" t="s">
        <v>100</v>
      </c>
      <c r="G10" s="24"/>
    </row>
    <row r="11" spans="1:7" s="25" customFormat="1">
      <c r="A11" s="36" t="s">
        <v>12</v>
      </c>
      <c r="B11" s="107" t="s">
        <v>100</v>
      </c>
      <c r="C11" s="107" t="s">
        <v>100</v>
      </c>
      <c r="D11" s="107" t="s">
        <v>100</v>
      </c>
      <c r="E11" s="23" t="s">
        <v>100</v>
      </c>
      <c r="F11" s="107" t="s">
        <v>100</v>
      </c>
      <c r="G11" s="24"/>
    </row>
    <row r="12" spans="1:7" s="84" customFormat="1">
      <c r="A12" s="76" t="s">
        <v>13</v>
      </c>
      <c r="B12" s="112">
        <v>5555</v>
      </c>
      <c r="C12" s="112">
        <v>1341</v>
      </c>
      <c r="D12" s="112">
        <v>1985</v>
      </c>
      <c r="E12" s="112">
        <v>472</v>
      </c>
      <c r="F12" s="112">
        <v>1757</v>
      </c>
      <c r="G12" s="113"/>
    </row>
    <row r="13" spans="1:7" s="25" customFormat="1">
      <c r="A13" s="36" t="s">
        <v>14</v>
      </c>
      <c r="B13" s="107">
        <v>5453</v>
      </c>
      <c r="C13" s="107">
        <v>1333</v>
      </c>
      <c r="D13" s="107">
        <v>1959</v>
      </c>
      <c r="E13" s="107">
        <v>468</v>
      </c>
      <c r="F13" s="107">
        <v>1693</v>
      </c>
      <c r="G13" s="24"/>
    </row>
    <row r="14" spans="1:7" s="25" customFormat="1">
      <c r="A14" s="36" t="s">
        <v>15</v>
      </c>
      <c r="B14" s="107">
        <v>266</v>
      </c>
      <c r="C14" s="107">
        <v>35</v>
      </c>
      <c r="D14" s="107">
        <v>106</v>
      </c>
      <c r="E14" s="107">
        <v>28</v>
      </c>
      <c r="F14" s="107">
        <v>97</v>
      </c>
      <c r="G14" s="24"/>
    </row>
    <row r="15" spans="1:7" s="25" customFormat="1">
      <c r="A15" s="36" t="s">
        <v>41</v>
      </c>
      <c r="B15" s="107">
        <v>4861</v>
      </c>
      <c r="C15" s="107">
        <v>1211</v>
      </c>
      <c r="D15" s="107">
        <v>1739</v>
      </c>
      <c r="E15" s="107">
        <v>393</v>
      </c>
      <c r="F15" s="107">
        <v>1517</v>
      </c>
      <c r="G15" s="24"/>
    </row>
    <row r="16" spans="1:7" s="84" customFormat="1">
      <c r="A16" s="76" t="s">
        <v>16</v>
      </c>
      <c r="B16" s="112" t="s">
        <v>100</v>
      </c>
      <c r="C16" s="112" t="s">
        <v>100</v>
      </c>
      <c r="D16" s="112" t="s">
        <v>100</v>
      </c>
      <c r="E16" s="112" t="s">
        <v>100</v>
      </c>
      <c r="F16" s="112" t="s">
        <v>100</v>
      </c>
    </row>
    <row r="17" spans="1:9" s="25" customFormat="1">
      <c r="A17" s="81" t="s">
        <v>17</v>
      </c>
      <c r="B17" s="107" t="s">
        <v>100</v>
      </c>
      <c r="C17" s="107" t="s">
        <v>100</v>
      </c>
      <c r="D17" s="107" t="s">
        <v>100</v>
      </c>
      <c r="E17" s="107" t="s">
        <v>100</v>
      </c>
      <c r="F17" s="107" t="s">
        <v>100</v>
      </c>
    </row>
    <row r="18" spans="1:9" s="25" customFormat="1">
      <c r="A18" s="36" t="s">
        <v>18</v>
      </c>
      <c r="B18" s="107" t="s">
        <v>100</v>
      </c>
      <c r="C18" s="107" t="s">
        <v>100</v>
      </c>
      <c r="D18" s="107" t="s">
        <v>100</v>
      </c>
      <c r="E18" s="107" t="s">
        <v>100</v>
      </c>
      <c r="F18" s="107" t="s">
        <v>100</v>
      </c>
    </row>
    <row r="19" spans="1:9" s="25" customFormat="1">
      <c r="A19" s="36" t="s">
        <v>19</v>
      </c>
      <c r="B19" s="107" t="s">
        <v>100</v>
      </c>
      <c r="C19" s="107" t="s">
        <v>100</v>
      </c>
      <c r="D19" s="107" t="s">
        <v>100</v>
      </c>
      <c r="E19" s="107" t="s">
        <v>100</v>
      </c>
      <c r="F19" s="107" t="s">
        <v>100</v>
      </c>
    </row>
    <row r="20" spans="1:9" s="25" customFormat="1">
      <c r="A20" s="36" t="s">
        <v>41</v>
      </c>
      <c r="B20" s="107" t="s">
        <v>100</v>
      </c>
      <c r="C20" s="107" t="s">
        <v>100</v>
      </c>
      <c r="D20" s="107" t="s">
        <v>100</v>
      </c>
      <c r="E20" s="107" t="s">
        <v>100</v>
      </c>
      <c r="F20" s="107" t="s">
        <v>100</v>
      </c>
    </row>
    <row r="21" spans="1:9" s="84" customFormat="1">
      <c r="A21" s="76" t="s">
        <v>20</v>
      </c>
      <c r="B21" s="116" t="s">
        <v>100</v>
      </c>
      <c r="C21" s="112" t="s">
        <v>100</v>
      </c>
      <c r="D21" s="112" t="s">
        <v>100</v>
      </c>
      <c r="E21" s="112" t="s">
        <v>100</v>
      </c>
      <c r="F21" s="112" t="s">
        <v>100</v>
      </c>
    </row>
    <row r="22" spans="1:9" s="25" customFormat="1">
      <c r="A22" s="109" t="s">
        <v>70</v>
      </c>
      <c r="B22" s="107"/>
      <c r="C22" s="107"/>
      <c r="D22" s="107"/>
      <c r="E22" s="107"/>
      <c r="F22" s="107"/>
      <c r="G22" s="24"/>
    </row>
    <row r="23" spans="1:9" s="25" customFormat="1">
      <c r="A23" s="36" t="s">
        <v>71</v>
      </c>
      <c r="B23" s="107">
        <v>2413</v>
      </c>
      <c r="C23" s="64">
        <v>991</v>
      </c>
      <c r="D23" s="64" t="s">
        <v>66</v>
      </c>
      <c r="E23" s="64" t="s">
        <v>66</v>
      </c>
      <c r="F23" s="64">
        <v>1417</v>
      </c>
      <c r="G23" s="107"/>
      <c r="H23" s="107"/>
      <c r="I23" s="24"/>
    </row>
    <row r="24" spans="1:9" s="25" customFormat="1">
      <c r="A24" s="36" t="s">
        <v>72</v>
      </c>
      <c r="B24" s="107">
        <v>1161</v>
      </c>
      <c r="C24" s="64">
        <v>197</v>
      </c>
      <c r="D24" s="64">
        <v>750</v>
      </c>
      <c r="E24" s="64">
        <v>214</v>
      </c>
      <c r="F24" s="64" t="s">
        <v>66</v>
      </c>
      <c r="G24" s="24"/>
    </row>
    <row r="25" spans="1:9" s="25" customFormat="1">
      <c r="A25" s="36" t="s">
        <v>73</v>
      </c>
      <c r="B25" s="107">
        <v>3532</v>
      </c>
      <c r="C25" s="107">
        <v>891</v>
      </c>
      <c r="D25" s="107">
        <v>1411</v>
      </c>
      <c r="E25" s="107">
        <v>276</v>
      </c>
      <c r="F25" s="107">
        <v>955</v>
      </c>
      <c r="G25" s="24"/>
    </row>
    <row r="26" spans="1:9" s="25" customFormat="1">
      <c r="A26" s="36" t="s">
        <v>74</v>
      </c>
      <c r="B26" s="107">
        <v>2996</v>
      </c>
      <c r="C26" s="107">
        <v>553</v>
      </c>
      <c r="D26" s="107">
        <v>1372</v>
      </c>
      <c r="E26" s="107">
        <v>284</v>
      </c>
      <c r="F26" s="107">
        <v>787</v>
      </c>
      <c r="G26" s="24"/>
    </row>
    <row r="27" spans="1:9" s="25" customFormat="1">
      <c r="A27" s="36" t="s">
        <v>75</v>
      </c>
      <c r="B27" s="107">
        <v>1022</v>
      </c>
      <c r="C27" s="107">
        <v>244</v>
      </c>
      <c r="D27" s="107">
        <v>355</v>
      </c>
      <c r="E27" s="107">
        <v>112</v>
      </c>
      <c r="F27" s="107">
        <v>311</v>
      </c>
      <c r="G27" s="107"/>
      <c r="H27" s="24"/>
    </row>
    <row r="28" spans="1:9" s="25" customFormat="1">
      <c r="A28" s="36" t="s">
        <v>76</v>
      </c>
      <c r="B28" s="107">
        <v>1455</v>
      </c>
      <c r="C28" s="107">
        <v>1069</v>
      </c>
      <c r="D28" s="107">
        <v>186</v>
      </c>
      <c r="E28" s="107">
        <v>49</v>
      </c>
      <c r="F28" s="107">
        <v>151</v>
      </c>
      <c r="G28" s="107"/>
      <c r="H28" s="107"/>
      <c r="I28" s="24"/>
    </row>
    <row r="29" spans="1:9" s="25" customFormat="1">
      <c r="A29" s="36" t="s">
        <v>77</v>
      </c>
      <c r="B29" s="107">
        <v>2218</v>
      </c>
      <c r="C29" s="107">
        <v>558</v>
      </c>
      <c r="D29" s="107">
        <v>801</v>
      </c>
      <c r="E29" s="107">
        <v>146</v>
      </c>
      <c r="F29" s="107">
        <v>713</v>
      </c>
      <c r="G29" s="24"/>
    </row>
    <row r="30" spans="1:9" s="25" customFormat="1">
      <c r="A30" s="36" t="s">
        <v>78</v>
      </c>
      <c r="B30" s="107">
        <v>4698</v>
      </c>
      <c r="C30" s="107">
        <v>1012</v>
      </c>
      <c r="D30" s="107">
        <v>1819</v>
      </c>
      <c r="E30" s="107">
        <v>398</v>
      </c>
      <c r="F30" s="107">
        <v>1469</v>
      </c>
      <c r="G30" s="24"/>
    </row>
    <row r="31" spans="1:9" s="25" customFormat="1">
      <c r="A31" s="36" t="s">
        <v>79</v>
      </c>
      <c r="B31" s="107">
        <v>5385</v>
      </c>
      <c r="C31" s="107">
        <v>1266</v>
      </c>
      <c r="D31" s="107">
        <v>1965</v>
      </c>
      <c r="E31" s="107">
        <v>465</v>
      </c>
      <c r="F31" s="107">
        <v>1689</v>
      </c>
      <c r="G31" s="24"/>
    </row>
    <row r="32" spans="1:9" s="25" customFormat="1">
      <c r="A32" s="36" t="s">
        <v>80</v>
      </c>
      <c r="B32" s="107">
        <v>4214</v>
      </c>
      <c r="C32" s="107">
        <v>998</v>
      </c>
      <c r="D32" s="107">
        <v>1419</v>
      </c>
      <c r="E32" s="107">
        <v>324</v>
      </c>
      <c r="F32" s="107">
        <v>1473</v>
      </c>
      <c r="G32" s="24"/>
    </row>
    <row r="33" spans="1:7" s="25" customFormat="1">
      <c r="A33" s="36" t="s">
        <v>81</v>
      </c>
      <c r="B33" s="107">
        <v>1204</v>
      </c>
      <c r="C33" s="107">
        <v>296</v>
      </c>
      <c r="D33" s="107">
        <v>334</v>
      </c>
      <c r="E33" s="107">
        <v>87</v>
      </c>
      <c r="F33" s="107">
        <v>488</v>
      </c>
      <c r="G33" s="24"/>
    </row>
    <row r="34" spans="1:7" s="25" customFormat="1">
      <c r="A34" s="36" t="s">
        <v>82</v>
      </c>
      <c r="B34" s="107">
        <v>2000</v>
      </c>
      <c r="C34" s="107">
        <v>67</v>
      </c>
      <c r="D34" s="107">
        <v>1111</v>
      </c>
      <c r="E34" s="107">
        <v>217</v>
      </c>
      <c r="F34" s="107">
        <v>607</v>
      </c>
      <c r="G34" s="24"/>
    </row>
    <row r="35" spans="1:7" s="25" customFormat="1">
      <c r="A35" s="36" t="s">
        <v>83</v>
      </c>
      <c r="B35" s="107">
        <v>977</v>
      </c>
      <c r="C35" s="107">
        <v>29</v>
      </c>
      <c r="D35" s="107">
        <v>654</v>
      </c>
      <c r="E35" s="107">
        <v>122</v>
      </c>
      <c r="F35" s="107">
        <v>171</v>
      </c>
      <c r="G35" s="24"/>
    </row>
    <row r="36" spans="1:7" s="25" customFormat="1">
      <c r="A36" s="36" t="s">
        <v>84</v>
      </c>
      <c r="B36" s="107">
        <v>2764</v>
      </c>
      <c r="C36" s="107">
        <v>94</v>
      </c>
      <c r="D36" s="107">
        <v>1368</v>
      </c>
      <c r="E36" s="107">
        <v>289</v>
      </c>
      <c r="F36" s="107">
        <v>1013</v>
      </c>
      <c r="G36" s="24"/>
    </row>
    <row r="37" spans="1:7" s="25" customFormat="1">
      <c r="A37" s="36" t="s">
        <v>85</v>
      </c>
      <c r="B37" s="107">
        <v>378</v>
      </c>
      <c r="C37" s="107">
        <v>33</v>
      </c>
      <c r="D37" s="107">
        <v>177</v>
      </c>
      <c r="E37" s="107">
        <v>25</v>
      </c>
      <c r="F37" s="107">
        <v>143</v>
      </c>
      <c r="G37" s="24"/>
    </row>
    <row r="38" spans="1:7" s="25" customFormat="1">
      <c r="A38" s="36" t="s">
        <v>86</v>
      </c>
      <c r="B38" s="107">
        <v>4028</v>
      </c>
      <c r="C38" s="107">
        <v>1089</v>
      </c>
      <c r="D38" s="107">
        <v>1367</v>
      </c>
      <c r="E38" s="107">
        <v>342</v>
      </c>
      <c r="F38" s="107">
        <v>1231</v>
      </c>
      <c r="G38" s="24"/>
    </row>
    <row r="39" spans="1:7" s="25" customFormat="1">
      <c r="A39" s="36" t="s">
        <v>87</v>
      </c>
      <c r="B39" s="107">
        <v>373</v>
      </c>
      <c r="C39" s="107">
        <v>29</v>
      </c>
      <c r="D39" s="107">
        <v>188</v>
      </c>
      <c r="E39" s="107">
        <v>41</v>
      </c>
      <c r="F39" s="107">
        <v>115</v>
      </c>
      <c r="G39" s="24"/>
    </row>
    <row r="40" spans="1:7" s="25" customFormat="1">
      <c r="A40" s="36" t="s">
        <v>88</v>
      </c>
      <c r="B40" s="107">
        <v>4103</v>
      </c>
      <c r="C40" s="107">
        <v>1110</v>
      </c>
      <c r="D40" s="107">
        <v>1408</v>
      </c>
      <c r="E40" s="107">
        <v>348</v>
      </c>
      <c r="F40" s="107">
        <v>1237</v>
      </c>
      <c r="G40" s="24"/>
    </row>
    <row r="41" spans="1:7" s="25" customFormat="1">
      <c r="A41" s="36" t="s">
        <v>89</v>
      </c>
      <c r="B41" s="64">
        <v>2759</v>
      </c>
      <c r="C41" s="64">
        <v>571</v>
      </c>
      <c r="D41" s="64">
        <v>942</v>
      </c>
      <c r="E41" s="64">
        <v>252</v>
      </c>
      <c r="F41" s="64">
        <v>994</v>
      </c>
      <c r="G41" s="24"/>
    </row>
    <row r="42" spans="1:7" s="25" customFormat="1">
      <c r="A42" s="36" t="s">
        <v>90</v>
      </c>
      <c r="B42" s="64">
        <v>1665</v>
      </c>
      <c r="C42" s="64">
        <v>479</v>
      </c>
      <c r="D42" s="64">
        <v>618</v>
      </c>
      <c r="E42" s="64">
        <v>136</v>
      </c>
      <c r="F42" s="64">
        <v>432</v>
      </c>
      <c r="G42" s="24"/>
    </row>
    <row r="43" spans="1:7" s="25" customFormat="1">
      <c r="A43" s="36" t="s">
        <v>91</v>
      </c>
      <c r="B43" s="64">
        <v>465</v>
      </c>
      <c r="C43" s="64">
        <v>121</v>
      </c>
      <c r="D43" s="64">
        <v>183</v>
      </c>
      <c r="E43" s="64">
        <v>23</v>
      </c>
      <c r="F43" s="64">
        <v>138</v>
      </c>
      <c r="G43" s="24"/>
    </row>
    <row r="44" spans="1:7" s="25" customFormat="1">
      <c r="A44" s="36" t="s">
        <v>92</v>
      </c>
      <c r="B44" s="64">
        <v>666</v>
      </c>
      <c r="C44" s="64">
        <v>170</v>
      </c>
      <c r="D44" s="64">
        <v>242</v>
      </c>
      <c r="E44" s="64">
        <v>61</v>
      </c>
      <c r="F44" s="64">
        <v>194</v>
      </c>
      <c r="G44" s="24"/>
    </row>
    <row r="45" spans="1:7" s="25" customFormat="1">
      <c r="A45" s="36" t="s">
        <v>93</v>
      </c>
      <c r="B45" s="64">
        <v>1059</v>
      </c>
      <c r="C45" s="64">
        <v>259</v>
      </c>
      <c r="D45" s="64">
        <v>342</v>
      </c>
      <c r="E45" s="64">
        <v>76</v>
      </c>
      <c r="F45" s="64">
        <v>382</v>
      </c>
      <c r="G45" s="24"/>
    </row>
    <row r="46" spans="1:7" s="25" customFormat="1">
      <c r="A46" s="36" t="s">
        <v>94</v>
      </c>
      <c r="B46" s="64">
        <v>1051</v>
      </c>
      <c r="C46" s="64">
        <v>327</v>
      </c>
      <c r="D46" s="64">
        <v>297</v>
      </c>
      <c r="E46" s="64">
        <v>62</v>
      </c>
      <c r="F46" s="64">
        <v>366</v>
      </c>
      <c r="G46" s="24"/>
    </row>
    <row r="47" spans="1:7" s="25" customFormat="1">
      <c r="A47" s="36" t="s">
        <v>95</v>
      </c>
      <c r="B47" s="64">
        <v>2130</v>
      </c>
      <c r="C47" s="64">
        <v>439</v>
      </c>
      <c r="D47" s="64">
        <v>841</v>
      </c>
      <c r="E47" s="64">
        <v>205</v>
      </c>
      <c r="F47" s="64">
        <v>646</v>
      </c>
      <c r="G47" s="24"/>
    </row>
    <row r="48" spans="1:7">
      <c r="A48" s="36" t="s">
        <v>96</v>
      </c>
      <c r="B48" s="64">
        <v>1314</v>
      </c>
      <c r="C48" s="64">
        <v>317</v>
      </c>
      <c r="D48" s="64">
        <v>506</v>
      </c>
      <c r="E48" s="64">
        <v>129</v>
      </c>
      <c r="F48" s="64">
        <v>363</v>
      </c>
      <c r="G48" s="10"/>
    </row>
    <row r="49" spans="1:6" ht="21.75" customHeight="1">
      <c r="A49" s="54" t="s">
        <v>102</v>
      </c>
      <c r="B49" s="52"/>
      <c r="C49" s="52"/>
      <c r="D49" s="52"/>
      <c r="E49" s="52"/>
      <c r="F49" s="52"/>
    </row>
    <row r="50" spans="1:6">
      <c r="A50" s="56" t="s">
        <v>21</v>
      </c>
    </row>
  </sheetData>
  <pageMargins left="0.7" right="0.7" top="0.75" bottom="0.75" header="0.3" footer="0.3"/>
  <pageSetup scale="89" fitToHeight="0" orientation="portrait" r:id="rId1"/>
  <headerFooter>
    <oddFooter>&amp;L&amp;10&amp;F, &amp;A</oddFooter>
  </headerFooter>
  <rowBreaks count="1" manualBreakCount="1">
    <brk id="21" max="5" man="1"/>
  </rowBreak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0"/>
  <sheetViews>
    <sheetView zoomScaleNormal="100" zoomScalePageLayoutView="90" workbookViewId="0">
      <selection activeCell="E48" sqref="A3:E48"/>
    </sheetView>
  </sheetViews>
  <sheetFormatPr baseColWidth="10" defaultColWidth="8.7109375" defaultRowHeight="16"/>
  <cols>
    <col min="1" max="1" width="25.28515625" customWidth="1"/>
    <col min="2" max="5" width="10.42578125" customWidth="1"/>
  </cols>
  <sheetData>
    <row r="1" spans="1:7">
      <c r="A1" s="11" t="s">
        <v>103</v>
      </c>
    </row>
    <row r="2" spans="1:7">
      <c r="A2" s="11"/>
      <c r="B2" s="154" t="s">
        <v>39</v>
      </c>
      <c r="C2" s="154" t="s">
        <v>39</v>
      </c>
      <c r="D2" s="155" t="s">
        <v>40</v>
      </c>
      <c r="E2" s="155" t="s">
        <v>40</v>
      </c>
    </row>
    <row r="3" spans="1:7" s="25" customFormat="1" ht="19.5" customHeight="1">
      <c r="A3" s="230" t="s">
        <v>202</v>
      </c>
      <c r="B3" s="78" t="s">
        <v>201</v>
      </c>
      <c r="C3" s="78" t="s">
        <v>200</v>
      </c>
      <c r="D3" s="78" t="s">
        <v>212</v>
      </c>
      <c r="E3" s="78" t="s">
        <v>213</v>
      </c>
    </row>
    <row r="4" spans="1:7" s="84" customFormat="1">
      <c r="A4" s="82" t="s">
        <v>104</v>
      </c>
      <c r="B4" s="83">
        <v>8473</v>
      </c>
      <c r="C4" s="83">
        <v>7934</v>
      </c>
      <c r="D4" s="139">
        <v>100</v>
      </c>
      <c r="E4" s="139">
        <v>100</v>
      </c>
      <c r="G4" s="141"/>
    </row>
    <row r="5" spans="1:7" s="25" customFormat="1">
      <c r="A5" s="36" t="s">
        <v>9</v>
      </c>
      <c r="B5" s="19">
        <v>3778</v>
      </c>
      <c r="C5" s="19">
        <v>3634</v>
      </c>
      <c r="D5" s="137">
        <v>44.6</v>
      </c>
      <c r="E5" s="137">
        <v>45.802873708091759</v>
      </c>
    </row>
    <row r="6" spans="1:7" s="25" customFormat="1">
      <c r="A6" s="36" t="s">
        <v>10</v>
      </c>
      <c r="B6" s="19">
        <v>1836</v>
      </c>
      <c r="C6" s="19">
        <v>1461</v>
      </c>
      <c r="D6" s="137">
        <v>21.7</v>
      </c>
      <c r="E6" s="137">
        <v>18.414418956390218</v>
      </c>
    </row>
    <row r="7" spans="1:7" s="25" customFormat="1">
      <c r="A7" s="36" t="s">
        <v>11</v>
      </c>
      <c r="B7" s="19">
        <v>1072</v>
      </c>
      <c r="C7" s="19">
        <v>911</v>
      </c>
      <c r="D7" s="137">
        <v>12.7</v>
      </c>
      <c r="E7" s="137">
        <v>11.482228384169398</v>
      </c>
    </row>
    <row r="8" spans="1:7" s="25" customFormat="1">
      <c r="A8" s="36" t="s">
        <v>12</v>
      </c>
      <c r="B8" s="19">
        <v>1787</v>
      </c>
      <c r="C8" s="19">
        <v>1927</v>
      </c>
      <c r="D8" s="137">
        <v>21.099999999999998</v>
      </c>
      <c r="E8" s="137">
        <v>24.287874968490041</v>
      </c>
    </row>
    <row r="9" spans="1:7" s="84" customFormat="1">
      <c r="A9" s="76" t="s">
        <v>13</v>
      </c>
      <c r="B9" s="83">
        <v>4379</v>
      </c>
      <c r="C9" s="83">
        <v>4291</v>
      </c>
      <c r="D9" s="139">
        <v>51.7</v>
      </c>
      <c r="E9" s="139">
        <v>54.083690446180995</v>
      </c>
    </row>
    <row r="10" spans="1:7" s="25" customFormat="1">
      <c r="A10" s="36" t="s">
        <v>14</v>
      </c>
      <c r="B10" s="19">
        <v>4302</v>
      </c>
      <c r="C10" s="19">
        <v>4186</v>
      </c>
      <c r="D10" s="137">
        <v>50.8</v>
      </c>
      <c r="E10" s="137">
        <v>52.76027224602975</v>
      </c>
    </row>
    <row r="11" spans="1:7" s="25" customFormat="1">
      <c r="A11" s="36" t="s">
        <v>15</v>
      </c>
      <c r="B11" s="19">
        <v>176</v>
      </c>
      <c r="C11" s="19">
        <v>212</v>
      </c>
      <c r="D11" s="137">
        <v>2.1</v>
      </c>
      <c r="E11" s="137">
        <v>2.6720443660196622</v>
      </c>
    </row>
    <row r="12" spans="1:7" s="25" customFormat="1">
      <c r="A12" s="36" t="s">
        <v>41</v>
      </c>
      <c r="B12" s="19">
        <v>3856</v>
      </c>
      <c r="C12" s="19">
        <v>3764</v>
      </c>
      <c r="D12" s="137">
        <v>45.5</v>
      </c>
      <c r="E12" s="137">
        <v>47.44139147970759</v>
      </c>
    </row>
    <row r="13" spans="1:7" s="84" customFormat="1">
      <c r="A13" s="76" t="s">
        <v>16</v>
      </c>
      <c r="B13" s="83">
        <v>2417</v>
      </c>
      <c r="C13" s="83">
        <v>2075</v>
      </c>
      <c r="D13" s="139">
        <v>28.499999999999996</v>
      </c>
      <c r="E13" s="139">
        <v>26.153264431560373</v>
      </c>
    </row>
    <row r="14" spans="1:7" s="25" customFormat="1">
      <c r="A14" s="81" t="s">
        <v>17</v>
      </c>
      <c r="B14" s="19">
        <v>2210</v>
      </c>
      <c r="C14" s="19">
        <v>1929</v>
      </c>
      <c r="D14" s="137">
        <v>26.1</v>
      </c>
      <c r="E14" s="137">
        <v>24.313082934207209</v>
      </c>
    </row>
    <row r="15" spans="1:7" s="25" customFormat="1">
      <c r="A15" s="36" t="s">
        <v>18</v>
      </c>
      <c r="B15" s="19">
        <v>346</v>
      </c>
      <c r="C15" s="19">
        <v>244</v>
      </c>
      <c r="D15" s="137">
        <v>4.1000000000000005</v>
      </c>
      <c r="E15" s="137">
        <v>3.0753718174943283</v>
      </c>
    </row>
    <row r="16" spans="1:7" s="25" customFormat="1">
      <c r="A16" s="36" t="s">
        <v>19</v>
      </c>
      <c r="B16" s="19">
        <v>132</v>
      </c>
      <c r="C16" s="19">
        <v>92</v>
      </c>
      <c r="D16" s="137">
        <v>1.6</v>
      </c>
      <c r="E16" s="137">
        <v>1.1595664229896647</v>
      </c>
    </row>
    <row r="17" spans="1:5" s="25" customFormat="1">
      <c r="A17" s="36" t="s">
        <v>41</v>
      </c>
      <c r="B17" s="19">
        <v>1950</v>
      </c>
      <c r="C17" s="19">
        <v>1746</v>
      </c>
      <c r="D17" s="137">
        <v>23</v>
      </c>
      <c r="E17" s="137">
        <v>22.006554071086462</v>
      </c>
    </row>
    <row r="18" spans="1:5" s="84" customFormat="1">
      <c r="A18" s="76" t="s">
        <v>20</v>
      </c>
      <c r="B18" s="83">
        <v>1678</v>
      </c>
      <c r="C18" s="83">
        <v>1568</v>
      </c>
      <c r="D18" s="139">
        <v>19.8</v>
      </c>
      <c r="E18" s="139">
        <v>19.763045122258635</v>
      </c>
    </row>
    <row r="19" spans="1:5" s="84" customFormat="1">
      <c r="A19" s="82" t="s">
        <v>105</v>
      </c>
      <c r="B19" s="83">
        <v>4813</v>
      </c>
      <c r="C19" s="83">
        <v>4561</v>
      </c>
      <c r="D19" s="139">
        <v>100</v>
      </c>
      <c r="E19" s="139">
        <v>100</v>
      </c>
    </row>
    <row r="20" spans="1:5" s="25" customFormat="1">
      <c r="A20" s="36" t="s">
        <v>9</v>
      </c>
      <c r="B20" s="19">
        <v>1800</v>
      </c>
      <c r="C20" s="19">
        <v>1578</v>
      </c>
      <c r="D20" s="137">
        <v>37.4</v>
      </c>
      <c r="E20" s="137">
        <v>34.597675948256963</v>
      </c>
    </row>
    <row r="21" spans="1:5" s="25" customFormat="1">
      <c r="A21" s="36" t="s">
        <v>10</v>
      </c>
      <c r="B21" s="19">
        <v>906</v>
      </c>
      <c r="C21" s="19">
        <v>810</v>
      </c>
      <c r="D21" s="137">
        <v>18.8</v>
      </c>
      <c r="E21" s="137">
        <v>17.759263319447491</v>
      </c>
    </row>
    <row r="22" spans="1:5" s="25" customFormat="1">
      <c r="A22" s="36" t="s">
        <v>11</v>
      </c>
      <c r="B22" s="19">
        <v>414</v>
      </c>
      <c r="C22" s="19">
        <v>339</v>
      </c>
      <c r="D22" s="137">
        <v>8.6</v>
      </c>
      <c r="E22" s="137">
        <v>7.4325805744354305</v>
      </c>
    </row>
    <row r="23" spans="1:5" s="25" customFormat="1">
      <c r="A23" s="36" t="s">
        <v>12</v>
      </c>
      <c r="B23" s="19">
        <v>1693</v>
      </c>
      <c r="C23" s="19">
        <v>1835</v>
      </c>
      <c r="D23" s="137">
        <v>35.199999999999996</v>
      </c>
      <c r="E23" s="137">
        <v>40.232405174303878</v>
      </c>
    </row>
    <row r="24" spans="1:5" s="84" customFormat="1">
      <c r="A24" s="76" t="s">
        <v>13</v>
      </c>
      <c r="B24" s="83">
        <v>2495</v>
      </c>
      <c r="C24" s="83">
        <v>2365</v>
      </c>
      <c r="D24" s="139">
        <v>51.800000000000004</v>
      </c>
      <c r="E24" s="139">
        <v>51.852663889497919</v>
      </c>
    </row>
    <row r="25" spans="1:5" s="25" customFormat="1">
      <c r="A25" s="36" t="s">
        <v>14</v>
      </c>
      <c r="B25" s="19">
        <v>2421</v>
      </c>
      <c r="C25" s="19">
        <v>2310</v>
      </c>
      <c r="D25" s="137">
        <v>50.3</v>
      </c>
      <c r="E25" s="137">
        <v>50.646787985090988</v>
      </c>
    </row>
    <row r="26" spans="1:5" s="25" customFormat="1">
      <c r="A26" s="36" t="s">
        <v>15</v>
      </c>
      <c r="B26" s="19">
        <v>151</v>
      </c>
      <c r="C26" s="19">
        <v>106</v>
      </c>
      <c r="D26" s="137">
        <v>3.1</v>
      </c>
      <c r="E26" s="137">
        <v>2.3240517430388072</v>
      </c>
    </row>
    <row r="27" spans="1:5" s="25" customFormat="1">
      <c r="A27" s="36" t="s">
        <v>41</v>
      </c>
      <c r="B27" s="19">
        <v>2130</v>
      </c>
      <c r="C27" s="19">
        <v>2091</v>
      </c>
      <c r="D27" s="137">
        <v>44.2</v>
      </c>
      <c r="E27" s="137">
        <v>45.84520938390704</v>
      </c>
    </row>
    <row r="28" spans="1:5" s="84" customFormat="1">
      <c r="A28" s="76" t="s">
        <v>16</v>
      </c>
      <c r="B28" s="83">
        <v>1389</v>
      </c>
      <c r="C28" s="83">
        <v>1307</v>
      </c>
      <c r="D28" s="139">
        <v>28.9</v>
      </c>
      <c r="E28" s="139">
        <v>28.655996491997371</v>
      </c>
    </row>
    <row r="29" spans="1:5" s="25" customFormat="1">
      <c r="A29" s="81" t="s">
        <v>17</v>
      </c>
      <c r="B29" s="19">
        <v>1261</v>
      </c>
      <c r="C29" s="19">
        <v>1182</v>
      </c>
      <c r="D29" s="137">
        <v>26.200000000000003</v>
      </c>
      <c r="E29" s="137">
        <v>25.915369436527076</v>
      </c>
    </row>
    <row r="30" spans="1:5" s="25" customFormat="1">
      <c r="A30" s="36" t="s">
        <v>18</v>
      </c>
      <c r="B30" s="19">
        <v>246</v>
      </c>
      <c r="C30" s="19">
        <v>171</v>
      </c>
      <c r="D30" s="137">
        <v>5.0999999999999996</v>
      </c>
      <c r="E30" s="137">
        <v>3.7491778118833592</v>
      </c>
    </row>
    <row r="31" spans="1:5" s="25" customFormat="1">
      <c r="A31" s="36" t="s">
        <v>19</v>
      </c>
      <c r="B31" s="19">
        <v>65</v>
      </c>
      <c r="C31" s="19">
        <v>83</v>
      </c>
      <c r="D31" s="137">
        <v>1.3</v>
      </c>
      <c r="E31" s="137">
        <v>1.8197763648322733</v>
      </c>
    </row>
    <row r="32" spans="1:5" s="25" customFormat="1">
      <c r="A32" s="36" t="s">
        <v>41</v>
      </c>
      <c r="B32" s="19">
        <v>1090</v>
      </c>
      <c r="C32" s="19">
        <v>1063</v>
      </c>
      <c r="D32" s="137">
        <v>22.6</v>
      </c>
      <c r="E32" s="137">
        <v>23.30629247971936</v>
      </c>
    </row>
    <row r="33" spans="1:5" s="84" customFormat="1">
      <c r="A33" s="76" t="s">
        <v>20</v>
      </c>
      <c r="B33" s="83">
        <v>929</v>
      </c>
      <c r="C33" s="83">
        <v>890</v>
      </c>
      <c r="D33" s="139">
        <v>19.3</v>
      </c>
      <c r="E33" s="139">
        <v>19.513264634948477</v>
      </c>
    </row>
    <row r="34" spans="1:5" s="84" customFormat="1">
      <c r="A34" s="82" t="s">
        <v>106</v>
      </c>
      <c r="B34" s="83">
        <v>4441</v>
      </c>
      <c r="C34" s="83">
        <v>4083</v>
      </c>
      <c r="D34" s="139">
        <v>100</v>
      </c>
      <c r="E34" s="139">
        <v>100</v>
      </c>
    </row>
    <row r="35" spans="1:5" s="25" customFormat="1">
      <c r="A35" s="36" t="s">
        <v>9</v>
      </c>
      <c r="B35" s="19">
        <v>2104</v>
      </c>
      <c r="C35" s="19">
        <v>1884</v>
      </c>
      <c r="D35" s="137">
        <v>47.4</v>
      </c>
      <c r="E35" s="137">
        <v>46.1425422483468</v>
      </c>
    </row>
    <row r="36" spans="1:5" s="25" customFormat="1">
      <c r="A36" s="36" t="s">
        <v>10</v>
      </c>
      <c r="B36" s="19">
        <v>1100</v>
      </c>
      <c r="C36" s="19">
        <v>916</v>
      </c>
      <c r="D36" s="137">
        <v>24.8</v>
      </c>
      <c r="E36" s="137">
        <v>22.43448444771002</v>
      </c>
    </row>
    <row r="37" spans="1:5" s="25" customFormat="1">
      <c r="A37" s="36" t="s">
        <v>11</v>
      </c>
      <c r="B37" s="19">
        <v>361</v>
      </c>
      <c r="C37" s="19">
        <v>336</v>
      </c>
      <c r="D37" s="137">
        <v>8.1</v>
      </c>
      <c r="E37" s="137">
        <v>8.2292432035268188</v>
      </c>
    </row>
    <row r="38" spans="1:5" s="25" customFormat="1">
      <c r="A38" s="36" t="s">
        <v>12</v>
      </c>
      <c r="B38" s="19">
        <v>875</v>
      </c>
      <c r="C38" s="19">
        <v>947</v>
      </c>
      <c r="D38" s="137">
        <v>19.7</v>
      </c>
      <c r="E38" s="137">
        <v>23.19373010041636</v>
      </c>
    </row>
    <row r="39" spans="1:5" s="84" customFormat="1">
      <c r="A39" s="76" t="s">
        <v>13</v>
      </c>
      <c r="B39" s="83">
        <v>2482</v>
      </c>
      <c r="C39" s="83">
        <v>2295</v>
      </c>
      <c r="D39" s="139">
        <v>55.900000000000006</v>
      </c>
      <c r="E39" s="139">
        <v>56.208670095518002</v>
      </c>
    </row>
    <row r="40" spans="1:5" s="25" customFormat="1">
      <c r="A40" s="36" t="s">
        <v>14</v>
      </c>
      <c r="B40" s="19">
        <v>2429</v>
      </c>
      <c r="C40" s="19">
        <v>2213</v>
      </c>
      <c r="D40" s="137">
        <v>54.7</v>
      </c>
      <c r="E40" s="137">
        <v>54.20034288513348</v>
      </c>
    </row>
    <row r="41" spans="1:5" s="25" customFormat="1">
      <c r="A41" s="36" t="s">
        <v>15</v>
      </c>
      <c r="B41" s="19">
        <v>140</v>
      </c>
      <c r="C41" s="19">
        <v>161</v>
      </c>
      <c r="D41" s="137">
        <v>3.2</v>
      </c>
      <c r="E41" s="137">
        <v>3.9431790350232672</v>
      </c>
    </row>
    <row r="42" spans="1:5" s="25" customFormat="1">
      <c r="A42" s="36" t="s">
        <v>41</v>
      </c>
      <c r="B42" s="19">
        <v>2119</v>
      </c>
      <c r="C42" s="19">
        <v>1965</v>
      </c>
      <c r="D42" s="137">
        <v>47.699999999999996</v>
      </c>
      <c r="E42" s="137">
        <v>48.126377663482735</v>
      </c>
    </row>
    <row r="43" spans="1:5" s="84" customFormat="1">
      <c r="A43" s="76" t="s">
        <v>16</v>
      </c>
      <c r="B43" s="83">
        <v>1384</v>
      </c>
      <c r="C43" s="83">
        <v>1246</v>
      </c>
      <c r="D43" s="139">
        <v>31.2</v>
      </c>
      <c r="E43" s="139">
        <v>30.516776879745283</v>
      </c>
    </row>
    <row r="44" spans="1:5" s="25" customFormat="1">
      <c r="A44" s="81" t="s">
        <v>17</v>
      </c>
      <c r="B44" s="19">
        <v>1263</v>
      </c>
      <c r="C44" s="19">
        <v>1140</v>
      </c>
      <c r="D44" s="137">
        <v>28.4</v>
      </c>
      <c r="E44" s="137">
        <v>27.920646583394564</v>
      </c>
    </row>
    <row r="45" spans="1:5" s="25" customFormat="1">
      <c r="A45" s="36" t="s">
        <v>18</v>
      </c>
      <c r="B45" s="19">
        <v>153</v>
      </c>
      <c r="C45" s="19">
        <v>120</v>
      </c>
      <c r="D45" s="137">
        <v>3.4000000000000004</v>
      </c>
      <c r="E45" s="137">
        <v>2.9390154298310067</v>
      </c>
    </row>
    <row r="46" spans="1:5" s="25" customFormat="1">
      <c r="A46" s="36" t="s">
        <v>19</v>
      </c>
      <c r="B46" s="19">
        <v>248</v>
      </c>
      <c r="C46" s="19">
        <v>252</v>
      </c>
      <c r="D46" s="137">
        <v>5.6000000000000005</v>
      </c>
      <c r="E46" s="137">
        <v>6.1719324026451137</v>
      </c>
    </row>
    <row r="47" spans="1:5" s="25" customFormat="1">
      <c r="A47" s="36" t="s">
        <v>41</v>
      </c>
      <c r="B47" s="19">
        <v>1009</v>
      </c>
      <c r="C47" s="19">
        <v>898</v>
      </c>
      <c r="D47" s="137">
        <v>22.7</v>
      </c>
      <c r="E47" s="137">
        <v>21.993632133235366</v>
      </c>
    </row>
    <row r="48" spans="1:5" s="84" customFormat="1">
      <c r="A48" s="76" t="s">
        <v>20</v>
      </c>
      <c r="B48" s="83">
        <v>575</v>
      </c>
      <c r="C48" s="83">
        <v>542</v>
      </c>
      <c r="D48" s="139">
        <v>12.9</v>
      </c>
      <c r="E48" s="139">
        <v>13.274553024736713</v>
      </c>
    </row>
    <row r="49" spans="1:5" ht="21.75" customHeight="1">
      <c r="A49" s="56" t="s">
        <v>21</v>
      </c>
      <c r="B49" s="223"/>
      <c r="C49" s="223"/>
      <c r="D49" s="223"/>
      <c r="E49" s="223"/>
    </row>
    <row r="50" spans="1:5">
      <c r="A50" s="9"/>
      <c r="B50" s="19"/>
      <c r="C50" s="19"/>
      <c r="D50" s="20"/>
      <c r="E50" s="20"/>
    </row>
  </sheetData>
  <pageMargins left="0.7" right="0.7" top="0.75" bottom="0.75" header="0.3" footer="0.3"/>
  <pageSetup scale="89" fitToHeight="0" orientation="portrait" r:id="rId1"/>
  <headerFooter>
    <oddFooter>&amp;L&amp;10&amp;F, &amp;A</oddFooter>
  </headerFooter>
  <rowBreaks count="1" manualBreakCount="1">
    <brk id="33" max="1638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5"/>
  <sheetViews>
    <sheetView zoomScaleNormal="100" workbookViewId="0">
      <selection activeCell="A3" sqref="A3:E63"/>
    </sheetView>
  </sheetViews>
  <sheetFormatPr baseColWidth="10" defaultColWidth="8.7109375" defaultRowHeight="16"/>
  <cols>
    <col min="1" max="1" width="25.28515625" customWidth="1"/>
    <col min="2" max="5" width="10.5703125" customWidth="1"/>
  </cols>
  <sheetData>
    <row r="1" spans="1:7">
      <c r="A1" s="11" t="s">
        <v>107</v>
      </c>
    </row>
    <row r="2" spans="1:7">
      <c r="A2" s="11"/>
      <c r="B2" s="156" t="s">
        <v>39</v>
      </c>
      <c r="C2" s="156" t="s">
        <v>39</v>
      </c>
      <c r="D2" s="151" t="s">
        <v>40</v>
      </c>
      <c r="E2" s="151" t="s">
        <v>40</v>
      </c>
    </row>
    <row r="3" spans="1:7" ht="18.75" customHeight="1">
      <c r="A3" s="230" t="s">
        <v>202</v>
      </c>
      <c r="B3" s="118" t="s">
        <v>201</v>
      </c>
      <c r="C3" s="118" t="s">
        <v>200</v>
      </c>
      <c r="D3" s="118" t="s">
        <v>212</v>
      </c>
      <c r="E3" s="118" t="s">
        <v>213</v>
      </c>
      <c r="F3" s="25"/>
    </row>
    <row r="4" spans="1:7" s="70" customFormat="1">
      <c r="A4" s="82" t="s">
        <v>108</v>
      </c>
      <c r="B4" s="83">
        <v>3983</v>
      </c>
      <c r="C4" s="83">
        <v>3961</v>
      </c>
      <c r="D4" s="139">
        <v>100</v>
      </c>
      <c r="E4" s="139">
        <v>100</v>
      </c>
      <c r="F4" s="84"/>
      <c r="G4" s="140"/>
    </row>
    <row r="5" spans="1:7">
      <c r="A5" s="36" t="s">
        <v>9</v>
      </c>
      <c r="B5" s="19">
        <v>1593</v>
      </c>
      <c r="C5" s="19">
        <v>1526</v>
      </c>
      <c r="D5" s="137">
        <v>40</v>
      </c>
      <c r="E5" s="137">
        <v>38.525624842211563</v>
      </c>
      <c r="F5" s="25"/>
    </row>
    <row r="6" spans="1:7">
      <c r="A6" s="36" t="s">
        <v>10</v>
      </c>
      <c r="B6" s="19">
        <v>725</v>
      </c>
      <c r="C6" s="19">
        <v>683</v>
      </c>
      <c r="D6" s="137">
        <v>18.2</v>
      </c>
      <c r="E6" s="137">
        <v>17.24312042413532</v>
      </c>
      <c r="F6" s="25"/>
    </row>
    <row r="7" spans="1:7">
      <c r="A7" s="36" t="s">
        <v>11</v>
      </c>
      <c r="B7" s="19">
        <v>393</v>
      </c>
      <c r="C7" s="19">
        <v>376</v>
      </c>
      <c r="D7" s="137">
        <v>9.9</v>
      </c>
      <c r="E7" s="137">
        <v>9.4925523857611722</v>
      </c>
      <c r="F7" s="25"/>
    </row>
    <row r="8" spans="1:7">
      <c r="A8" s="36" t="s">
        <v>12</v>
      </c>
      <c r="B8" s="19">
        <v>1271</v>
      </c>
      <c r="C8" s="19">
        <v>1377</v>
      </c>
      <c r="D8" s="137">
        <v>31.900000000000002</v>
      </c>
      <c r="E8" s="137">
        <v>34.763948497854074</v>
      </c>
      <c r="F8" s="25"/>
    </row>
    <row r="9" spans="1:7" s="70" customFormat="1">
      <c r="A9" s="76" t="s">
        <v>13</v>
      </c>
      <c r="B9" s="83">
        <v>2092</v>
      </c>
      <c r="C9" s="83">
        <v>2088</v>
      </c>
      <c r="D9" s="139">
        <v>52.5</v>
      </c>
      <c r="E9" s="139">
        <v>52.713961120929056</v>
      </c>
      <c r="F9" s="84"/>
    </row>
    <row r="10" spans="1:7">
      <c r="A10" s="36" t="s">
        <v>14</v>
      </c>
      <c r="B10" s="19">
        <v>2015</v>
      </c>
      <c r="C10" s="19">
        <v>1990</v>
      </c>
      <c r="D10" s="137">
        <v>50.6</v>
      </c>
      <c r="E10" s="137">
        <v>50.23983842464024</v>
      </c>
      <c r="F10" s="25"/>
    </row>
    <row r="11" spans="1:7">
      <c r="A11" s="36" t="s">
        <v>15</v>
      </c>
      <c r="B11" s="19">
        <v>189</v>
      </c>
      <c r="C11" s="19">
        <v>198</v>
      </c>
      <c r="D11" s="137">
        <v>4.8</v>
      </c>
      <c r="E11" s="137">
        <v>4.9987376925018934</v>
      </c>
      <c r="F11" s="25"/>
    </row>
    <row r="12" spans="1:7">
      <c r="A12" s="36" t="s">
        <v>41</v>
      </c>
      <c r="B12" s="19">
        <v>1690</v>
      </c>
      <c r="C12" s="19">
        <v>1709</v>
      </c>
      <c r="D12" s="137">
        <v>42.4</v>
      </c>
      <c r="E12" s="137">
        <v>43.145670285281497</v>
      </c>
      <c r="F12" s="25"/>
    </row>
    <row r="13" spans="1:7" s="70" customFormat="1">
      <c r="A13" s="76" t="s">
        <v>16</v>
      </c>
      <c r="B13" s="83">
        <v>1143</v>
      </c>
      <c r="C13" s="83">
        <v>1085</v>
      </c>
      <c r="D13" s="139">
        <v>28.7</v>
      </c>
      <c r="E13" s="139">
        <v>27.39207270891189</v>
      </c>
      <c r="F13" s="84"/>
    </row>
    <row r="14" spans="1:7">
      <c r="A14" s="81" t="s">
        <v>17</v>
      </c>
      <c r="B14" s="19">
        <v>1035</v>
      </c>
      <c r="C14" s="19">
        <v>1015</v>
      </c>
      <c r="D14" s="137">
        <v>26</v>
      </c>
      <c r="E14" s="137">
        <v>25.624842211562736</v>
      </c>
      <c r="F14" s="25"/>
    </row>
    <row r="15" spans="1:7">
      <c r="A15" s="36" t="s">
        <v>18</v>
      </c>
      <c r="B15" s="19">
        <v>185</v>
      </c>
      <c r="C15" s="19">
        <v>94</v>
      </c>
      <c r="D15" s="137">
        <v>4.5999999999999996</v>
      </c>
      <c r="E15" s="137">
        <v>2.3731380964402931</v>
      </c>
      <c r="F15" s="25"/>
    </row>
    <row r="16" spans="1:7">
      <c r="A16" s="36" t="s">
        <v>19</v>
      </c>
      <c r="B16" s="19">
        <v>70</v>
      </c>
      <c r="C16" s="19">
        <v>98</v>
      </c>
      <c r="D16" s="137">
        <v>1.7999999999999998</v>
      </c>
      <c r="E16" s="137">
        <v>2.4741226962888159</v>
      </c>
      <c r="F16" s="25"/>
    </row>
    <row r="17" spans="1:6">
      <c r="A17" s="36" t="s">
        <v>41</v>
      </c>
      <c r="B17" s="19">
        <v>898</v>
      </c>
      <c r="C17" s="19">
        <v>896</v>
      </c>
      <c r="D17" s="137">
        <v>22.5</v>
      </c>
      <c r="E17" s="137">
        <v>22.620550366069175</v>
      </c>
      <c r="F17" s="25"/>
    </row>
    <row r="18" spans="1:6" s="70" customFormat="1">
      <c r="A18" s="76" t="s">
        <v>20</v>
      </c>
      <c r="B18" s="83">
        <v>748</v>
      </c>
      <c r="C18" s="83">
        <v>789</v>
      </c>
      <c r="D18" s="139">
        <v>18.8</v>
      </c>
      <c r="E18" s="139">
        <v>19.919212320121183</v>
      </c>
      <c r="F18" s="84"/>
    </row>
    <row r="19" spans="1:6" s="70" customFormat="1">
      <c r="A19" s="82" t="s">
        <v>109</v>
      </c>
      <c r="B19" s="83">
        <v>4053</v>
      </c>
      <c r="C19" s="83">
        <v>3670</v>
      </c>
      <c r="D19" s="139">
        <v>100</v>
      </c>
      <c r="E19" s="139">
        <v>100</v>
      </c>
      <c r="F19" s="84"/>
    </row>
    <row r="20" spans="1:6">
      <c r="A20" s="36" t="s">
        <v>9</v>
      </c>
      <c r="B20" s="19">
        <v>1512</v>
      </c>
      <c r="C20" s="19">
        <v>1378</v>
      </c>
      <c r="D20" s="137">
        <v>37.299999999999997</v>
      </c>
      <c r="E20" s="137">
        <v>37.547683923705719</v>
      </c>
      <c r="F20" s="25"/>
    </row>
    <row r="21" spans="1:6">
      <c r="A21" s="36" t="s">
        <v>10</v>
      </c>
      <c r="B21" s="19">
        <v>1003</v>
      </c>
      <c r="C21" s="19">
        <v>767</v>
      </c>
      <c r="D21" s="137">
        <v>24.7</v>
      </c>
      <c r="E21" s="137">
        <v>20.899182561307903</v>
      </c>
      <c r="F21" s="25"/>
    </row>
    <row r="22" spans="1:6">
      <c r="A22" s="36" t="s">
        <v>11</v>
      </c>
      <c r="B22" s="19">
        <v>453</v>
      </c>
      <c r="C22" s="19">
        <v>400</v>
      </c>
      <c r="D22" s="137">
        <v>11.200000000000001</v>
      </c>
      <c r="E22" s="137">
        <v>10.899182561307901</v>
      </c>
      <c r="F22" s="25"/>
    </row>
    <row r="23" spans="1:6">
      <c r="A23" s="36" t="s">
        <v>12</v>
      </c>
      <c r="B23" s="19">
        <v>1085</v>
      </c>
      <c r="C23" s="19">
        <v>1126</v>
      </c>
      <c r="D23" s="137">
        <v>26.8</v>
      </c>
      <c r="E23" s="137">
        <v>30.68119891008174</v>
      </c>
      <c r="F23" s="25"/>
    </row>
    <row r="24" spans="1:6" s="70" customFormat="1">
      <c r="A24" s="76" t="s">
        <v>13</v>
      </c>
      <c r="B24" s="83">
        <v>1901</v>
      </c>
      <c r="C24" s="83">
        <v>1757</v>
      </c>
      <c r="D24" s="139">
        <v>46.9</v>
      </c>
      <c r="E24" s="139">
        <v>47.874659400544964</v>
      </c>
      <c r="F24" s="84"/>
    </row>
    <row r="25" spans="1:6">
      <c r="A25" s="36" t="s">
        <v>14</v>
      </c>
      <c r="B25" s="19">
        <v>1854</v>
      </c>
      <c r="C25" s="19">
        <v>1697</v>
      </c>
      <c r="D25" s="137">
        <v>45.800000000000004</v>
      </c>
      <c r="E25" s="137">
        <v>46.239782016348776</v>
      </c>
      <c r="F25" s="25"/>
    </row>
    <row r="26" spans="1:6">
      <c r="A26" s="36" t="s">
        <v>15</v>
      </c>
      <c r="B26" s="19">
        <v>89</v>
      </c>
      <c r="C26" s="19">
        <v>93</v>
      </c>
      <c r="D26" s="137">
        <v>2.1999999999999997</v>
      </c>
      <c r="E26" s="137">
        <v>2.5340599455040871</v>
      </c>
      <c r="F26" s="25"/>
    </row>
    <row r="27" spans="1:6">
      <c r="A27" s="36" t="s">
        <v>41</v>
      </c>
      <c r="B27" s="19">
        <v>1667</v>
      </c>
      <c r="C27" s="19">
        <v>1552</v>
      </c>
      <c r="D27" s="137">
        <v>41.099999999999994</v>
      </c>
      <c r="E27" s="137">
        <v>42.288828337874662</v>
      </c>
      <c r="F27" s="25"/>
    </row>
    <row r="28" spans="1:6" s="70" customFormat="1">
      <c r="A28" s="76" t="s">
        <v>16</v>
      </c>
      <c r="B28" s="83">
        <v>1335</v>
      </c>
      <c r="C28" s="83">
        <v>1118</v>
      </c>
      <c r="D28" s="139">
        <v>32.9</v>
      </c>
      <c r="E28" s="139">
        <v>30.463215258855588</v>
      </c>
      <c r="F28" s="84"/>
    </row>
    <row r="29" spans="1:6">
      <c r="A29" s="81" t="s">
        <v>17</v>
      </c>
      <c r="B29" s="19">
        <v>1233</v>
      </c>
      <c r="C29" s="19">
        <v>1048</v>
      </c>
      <c r="D29" s="137">
        <v>30.4</v>
      </c>
      <c r="E29" s="137">
        <v>28.555858310626704</v>
      </c>
      <c r="F29" s="25"/>
    </row>
    <row r="30" spans="1:6">
      <c r="A30" s="36" t="s">
        <v>18</v>
      </c>
      <c r="B30" s="19">
        <v>167</v>
      </c>
      <c r="C30" s="19">
        <v>127</v>
      </c>
      <c r="D30" s="137">
        <v>4.1000000000000005</v>
      </c>
      <c r="E30" s="137">
        <v>3.4604904632152587</v>
      </c>
      <c r="F30" s="25"/>
    </row>
    <row r="31" spans="1:6">
      <c r="A31" s="36" t="s">
        <v>19</v>
      </c>
      <c r="B31" s="19">
        <v>71</v>
      </c>
      <c r="C31" s="19">
        <v>65</v>
      </c>
      <c r="D31" s="137">
        <v>1.7000000000000002</v>
      </c>
      <c r="E31" s="137">
        <v>1.7711171662125342</v>
      </c>
      <c r="F31" s="25"/>
    </row>
    <row r="32" spans="1:6">
      <c r="A32" s="36" t="s">
        <v>41</v>
      </c>
      <c r="B32" s="19">
        <v>1116</v>
      </c>
      <c r="C32" s="19">
        <v>934</v>
      </c>
      <c r="D32" s="137">
        <v>27.500000000000004</v>
      </c>
      <c r="E32" s="137">
        <v>25.449591280653948</v>
      </c>
      <c r="F32" s="25"/>
    </row>
    <row r="33" spans="1:6" s="70" customFormat="1">
      <c r="A33" s="76" t="s">
        <v>20</v>
      </c>
      <c r="B33" s="83">
        <v>817</v>
      </c>
      <c r="C33" s="83">
        <v>795</v>
      </c>
      <c r="D33" s="139">
        <v>20.200000000000003</v>
      </c>
      <c r="E33" s="139">
        <v>21.662125340599456</v>
      </c>
      <c r="F33" s="84"/>
    </row>
    <row r="34" spans="1:6" s="70" customFormat="1">
      <c r="A34" s="82" t="s">
        <v>110</v>
      </c>
      <c r="B34" s="83">
        <v>6696</v>
      </c>
      <c r="C34" s="83">
        <v>6358</v>
      </c>
      <c r="D34" s="139">
        <v>100</v>
      </c>
      <c r="E34" s="139">
        <v>100</v>
      </c>
      <c r="F34" s="84"/>
    </row>
    <row r="35" spans="1:6">
      <c r="A35" s="36" t="s">
        <v>9</v>
      </c>
      <c r="B35" s="19">
        <v>2928</v>
      </c>
      <c r="C35" s="19">
        <v>2844</v>
      </c>
      <c r="D35" s="137">
        <v>43.7</v>
      </c>
      <c r="E35" s="137">
        <v>44.731047499213588</v>
      </c>
      <c r="F35" s="25"/>
    </row>
    <row r="36" spans="1:6">
      <c r="A36" s="36" t="s">
        <v>10</v>
      </c>
      <c r="B36" s="19">
        <v>1456</v>
      </c>
      <c r="C36" s="19">
        <v>1278</v>
      </c>
      <c r="D36" s="137">
        <v>21.7</v>
      </c>
      <c r="E36" s="137">
        <v>20.100660585089649</v>
      </c>
      <c r="F36" s="25"/>
    </row>
    <row r="37" spans="1:6">
      <c r="A37" s="36" t="s">
        <v>11</v>
      </c>
      <c r="B37" s="19">
        <v>812</v>
      </c>
      <c r="C37" s="19">
        <v>643</v>
      </c>
      <c r="D37" s="137">
        <v>12.1</v>
      </c>
      <c r="E37" s="137">
        <v>10.113243158225856</v>
      </c>
      <c r="F37" s="25"/>
    </row>
    <row r="38" spans="1:6">
      <c r="A38" s="36" t="s">
        <v>12</v>
      </c>
      <c r="B38" s="19">
        <v>1501</v>
      </c>
      <c r="C38" s="19">
        <v>1593</v>
      </c>
      <c r="D38" s="137">
        <v>22.400000000000002</v>
      </c>
      <c r="E38" s="137">
        <v>25.055048757470903</v>
      </c>
      <c r="F38" s="25"/>
    </row>
    <row r="39" spans="1:6" s="70" customFormat="1">
      <c r="A39" s="76" t="s">
        <v>13</v>
      </c>
      <c r="B39" s="83">
        <v>3494</v>
      </c>
      <c r="C39" s="83">
        <v>3475</v>
      </c>
      <c r="D39" s="139">
        <v>52.2</v>
      </c>
      <c r="E39" s="139">
        <v>54.655552060396353</v>
      </c>
      <c r="F39" s="84"/>
    </row>
    <row r="40" spans="1:6">
      <c r="A40" s="36" t="s">
        <v>14</v>
      </c>
      <c r="B40" s="19">
        <v>3444</v>
      </c>
      <c r="C40" s="19">
        <v>3438</v>
      </c>
      <c r="D40" s="137">
        <v>51.4</v>
      </c>
      <c r="E40" s="137">
        <v>54.073608052846808</v>
      </c>
      <c r="F40" s="25"/>
    </row>
    <row r="41" spans="1:6">
      <c r="A41" s="36" t="s">
        <v>15</v>
      </c>
      <c r="B41" s="19">
        <v>114</v>
      </c>
      <c r="C41" s="19">
        <v>115</v>
      </c>
      <c r="D41" s="137">
        <v>1.7000000000000002</v>
      </c>
      <c r="E41" s="137">
        <v>1.8087448883296633</v>
      </c>
      <c r="F41" s="25"/>
    </row>
    <row r="42" spans="1:6">
      <c r="A42" s="36" t="s">
        <v>41</v>
      </c>
      <c r="B42" s="19">
        <v>3093</v>
      </c>
      <c r="C42" s="19">
        <v>3112</v>
      </c>
      <c r="D42" s="137">
        <v>46.2</v>
      </c>
      <c r="E42" s="137">
        <v>48.946209499842716</v>
      </c>
      <c r="F42" s="25"/>
    </row>
    <row r="43" spans="1:6" s="70" customFormat="1">
      <c r="A43" s="76" t="s">
        <v>16</v>
      </c>
      <c r="B43" s="83">
        <v>1867</v>
      </c>
      <c r="C43" s="83">
        <v>1767</v>
      </c>
      <c r="D43" s="139">
        <v>27.900000000000002</v>
      </c>
      <c r="E43" s="139">
        <v>27.791758414595787</v>
      </c>
      <c r="F43" s="84"/>
    </row>
    <row r="44" spans="1:6">
      <c r="A44" s="81" t="s">
        <v>17</v>
      </c>
      <c r="B44" s="19">
        <v>1682</v>
      </c>
      <c r="C44" s="19">
        <v>1590</v>
      </c>
      <c r="D44" s="137">
        <v>25.1</v>
      </c>
      <c r="E44" s="137">
        <v>25.007864108210132</v>
      </c>
      <c r="F44" s="25"/>
    </row>
    <row r="45" spans="1:6">
      <c r="A45" s="36" t="s">
        <v>18</v>
      </c>
      <c r="B45" s="19">
        <v>316</v>
      </c>
      <c r="C45" s="19">
        <v>261</v>
      </c>
      <c r="D45" s="137">
        <v>4.7</v>
      </c>
      <c r="E45" s="137">
        <v>4.1050644856873229</v>
      </c>
      <c r="F45" s="25"/>
    </row>
    <row r="46" spans="1:6">
      <c r="A46" s="36" t="s">
        <v>19</v>
      </c>
      <c r="B46" s="19">
        <v>142</v>
      </c>
      <c r="C46" s="19">
        <v>137</v>
      </c>
      <c r="D46" s="137">
        <v>2.1</v>
      </c>
      <c r="E46" s="137">
        <v>2.1547656495753382</v>
      </c>
      <c r="F46" s="25"/>
    </row>
    <row r="47" spans="1:6">
      <c r="A47" s="36" t="s">
        <v>41</v>
      </c>
      <c r="B47" s="19">
        <v>1421</v>
      </c>
      <c r="C47" s="19">
        <v>1386</v>
      </c>
      <c r="D47" s="137">
        <v>21.2</v>
      </c>
      <c r="E47" s="137">
        <v>21.79930795847751</v>
      </c>
      <c r="F47" s="25"/>
    </row>
    <row r="48" spans="1:6" s="70" customFormat="1">
      <c r="A48" s="76" t="s">
        <v>20</v>
      </c>
      <c r="B48" s="83">
        <v>1335</v>
      </c>
      <c r="C48" s="83">
        <v>1116</v>
      </c>
      <c r="D48" s="139">
        <v>19.900000000000002</v>
      </c>
      <c r="E48" s="139">
        <v>17.552689525007864</v>
      </c>
      <c r="F48" s="84"/>
    </row>
    <row r="49" spans="1:6" s="70" customFormat="1">
      <c r="A49" s="82" t="s">
        <v>111</v>
      </c>
      <c r="B49" s="83">
        <v>4503</v>
      </c>
      <c r="C49" s="83">
        <v>4078</v>
      </c>
      <c r="D49" s="139">
        <v>100</v>
      </c>
      <c r="E49" s="139">
        <v>100</v>
      </c>
      <c r="F49" s="84"/>
    </row>
    <row r="50" spans="1:6">
      <c r="A50" s="36" t="s">
        <v>9</v>
      </c>
      <c r="B50" s="19">
        <v>2270</v>
      </c>
      <c r="C50" s="19">
        <v>1968</v>
      </c>
      <c r="D50" s="137">
        <v>50.4</v>
      </c>
      <c r="E50" s="137">
        <v>48.258950465914666</v>
      </c>
      <c r="F50" s="25"/>
    </row>
    <row r="51" spans="1:6">
      <c r="A51" s="36" t="s">
        <v>10</v>
      </c>
      <c r="B51" s="19">
        <v>939</v>
      </c>
      <c r="C51" s="19">
        <v>702</v>
      </c>
      <c r="D51" s="137">
        <v>20.9</v>
      </c>
      <c r="E51" s="137">
        <v>17.214320745463464</v>
      </c>
      <c r="F51" s="25"/>
    </row>
    <row r="52" spans="1:6">
      <c r="A52" s="36" t="s">
        <v>11</v>
      </c>
      <c r="B52" s="19">
        <v>357</v>
      </c>
      <c r="C52" s="19">
        <v>313</v>
      </c>
      <c r="D52" s="137">
        <v>7.9</v>
      </c>
      <c r="E52" s="137">
        <v>7.6753310446297203</v>
      </c>
      <c r="F52" s="25"/>
    </row>
    <row r="53" spans="1:6">
      <c r="A53" s="36" t="s">
        <v>12</v>
      </c>
      <c r="B53" s="19">
        <v>937</v>
      </c>
      <c r="C53" s="19">
        <v>1095</v>
      </c>
      <c r="D53" s="137">
        <v>20.8</v>
      </c>
      <c r="E53" s="137">
        <v>26.851397743992152</v>
      </c>
      <c r="F53" s="25"/>
    </row>
    <row r="54" spans="1:6" s="70" customFormat="1">
      <c r="A54" s="76" t="s">
        <v>13</v>
      </c>
      <c r="B54" s="83">
        <v>2647</v>
      </c>
      <c r="C54" s="83">
        <v>2453</v>
      </c>
      <c r="D54" s="139">
        <v>58.8</v>
      </c>
      <c r="E54" s="139">
        <v>60.152035311427163</v>
      </c>
      <c r="F54" s="84"/>
    </row>
    <row r="55" spans="1:6">
      <c r="A55" s="36" t="s">
        <v>14</v>
      </c>
      <c r="B55" s="19">
        <v>2596</v>
      </c>
      <c r="C55" s="19">
        <v>2373</v>
      </c>
      <c r="D55" s="137">
        <v>57.699999999999996</v>
      </c>
      <c r="E55" s="137">
        <v>58.190289357528201</v>
      </c>
      <c r="F55" s="25"/>
    </row>
    <row r="56" spans="1:6">
      <c r="A56" s="36" t="s">
        <v>15</v>
      </c>
      <c r="B56" s="19">
        <v>117</v>
      </c>
      <c r="C56" s="19">
        <v>128</v>
      </c>
      <c r="D56" s="137">
        <v>2.6</v>
      </c>
      <c r="E56" s="137">
        <v>3.1387935262383522</v>
      </c>
      <c r="F56" s="25"/>
    </row>
    <row r="57" spans="1:6">
      <c r="A57" s="36" t="s">
        <v>41</v>
      </c>
      <c r="B57" s="19">
        <v>2324</v>
      </c>
      <c r="C57" s="19">
        <v>2169</v>
      </c>
      <c r="D57" s="137">
        <v>51.6</v>
      </c>
      <c r="E57" s="137">
        <v>53.187837175085825</v>
      </c>
      <c r="F57" s="25"/>
    </row>
    <row r="58" spans="1:6" s="70" customFormat="1">
      <c r="A58" s="76" t="s">
        <v>16</v>
      </c>
      <c r="B58" s="83">
        <v>1279</v>
      </c>
      <c r="C58" s="83">
        <v>1047</v>
      </c>
      <c r="D58" s="139">
        <v>28.4</v>
      </c>
      <c r="E58" s="139">
        <v>25.674350171652772</v>
      </c>
      <c r="F58" s="84"/>
    </row>
    <row r="59" spans="1:6">
      <c r="A59" s="81" t="s">
        <v>17</v>
      </c>
      <c r="B59" s="19">
        <v>1172</v>
      </c>
      <c r="C59" s="19">
        <v>951</v>
      </c>
      <c r="D59" s="137">
        <v>26</v>
      </c>
      <c r="E59" s="137">
        <v>23.320255026974007</v>
      </c>
      <c r="F59" s="25"/>
    </row>
    <row r="60" spans="1:6">
      <c r="A60" s="36" t="s">
        <v>18</v>
      </c>
      <c r="B60" s="19">
        <v>142</v>
      </c>
      <c r="C60" s="19">
        <v>95</v>
      </c>
      <c r="D60" s="137">
        <v>3.1</v>
      </c>
      <c r="E60" s="137">
        <v>2.3295733202550273</v>
      </c>
      <c r="F60" s="25"/>
    </row>
    <row r="61" spans="1:6">
      <c r="A61" s="36" t="s">
        <v>19</v>
      </c>
      <c r="B61" s="19">
        <v>198</v>
      </c>
      <c r="C61" s="19">
        <v>197</v>
      </c>
      <c r="D61" s="137">
        <v>4.3999999999999995</v>
      </c>
      <c r="E61" s="137">
        <v>4.8307994114762138</v>
      </c>
      <c r="F61" s="25"/>
    </row>
    <row r="62" spans="1:6">
      <c r="A62" s="36" t="s">
        <v>41</v>
      </c>
      <c r="B62" s="19">
        <v>950</v>
      </c>
      <c r="C62" s="19">
        <v>770</v>
      </c>
      <c r="D62" s="137">
        <v>21.099999999999998</v>
      </c>
      <c r="E62" s="137">
        <v>18.881804806277589</v>
      </c>
      <c r="F62" s="25"/>
    </row>
    <row r="63" spans="1:6" s="70" customFormat="1">
      <c r="A63" s="76" t="s">
        <v>20</v>
      </c>
      <c r="B63" s="83">
        <v>578</v>
      </c>
      <c r="C63" s="83">
        <v>577</v>
      </c>
      <c r="D63" s="139">
        <v>12.8</v>
      </c>
      <c r="E63" s="139">
        <v>14.149092692496321</v>
      </c>
      <c r="F63" s="84"/>
    </row>
    <row r="64" spans="1:6" ht="18.75" customHeight="1">
      <c r="A64" s="56" t="s">
        <v>21</v>
      </c>
      <c r="B64" s="224"/>
      <c r="C64" s="224"/>
      <c r="D64" s="224"/>
      <c r="E64" s="224"/>
    </row>
    <row r="65" spans="1:5">
      <c r="A65" s="9"/>
      <c r="B65" s="19"/>
      <c r="C65" s="19"/>
      <c r="D65" s="20"/>
      <c r="E65" s="20"/>
    </row>
  </sheetData>
  <pageMargins left="0.7" right="0.7" top="0.75" bottom="0.75" header="0.3" footer="0.3"/>
  <pageSetup scale="89" fitToHeight="0" orientation="portrait" r:id="rId1"/>
  <headerFooter>
    <oddFooter>&amp;L&amp;10&amp;F, &amp;A</oddFooter>
  </headerFooter>
  <rowBreaks count="1" manualBreakCount="1">
    <brk id="33" max="16383" man="1"/>
  </rowBreak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79"/>
  <sheetViews>
    <sheetView zoomScaleNormal="100" zoomScalePageLayoutView="140" workbookViewId="0">
      <selection activeCell="H10" sqref="H10"/>
    </sheetView>
  </sheetViews>
  <sheetFormatPr baseColWidth="10" defaultColWidth="8.7109375" defaultRowHeight="16"/>
  <cols>
    <col min="1" max="1" width="25.28515625" customWidth="1"/>
    <col min="2" max="5" width="10.28515625" customWidth="1"/>
  </cols>
  <sheetData>
    <row r="1" spans="1:11">
      <c r="A1" s="11" t="s">
        <v>112</v>
      </c>
    </row>
    <row r="2" spans="1:11">
      <c r="A2" s="11"/>
      <c r="B2" s="151" t="s">
        <v>39</v>
      </c>
      <c r="C2" s="151" t="s">
        <v>39</v>
      </c>
      <c r="D2" s="151" t="s">
        <v>40</v>
      </c>
      <c r="E2" s="151" t="s">
        <v>40</v>
      </c>
    </row>
    <row r="3" spans="1:11" s="25" customFormat="1" ht="21" customHeight="1">
      <c r="A3" s="230" t="s">
        <v>202</v>
      </c>
      <c r="B3" s="118" t="s">
        <v>201</v>
      </c>
      <c r="C3" s="118" t="s">
        <v>200</v>
      </c>
      <c r="D3" s="118" t="s">
        <v>212</v>
      </c>
      <c r="E3" s="118" t="s">
        <v>213</v>
      </c>
    </row>
    <row r="4" spans="1:11" s="84" customFormat="1">
      <c r="A4" s="82" t="s">
        <v>113</v>
      </c>
      <c r="B4" s="102">
        <v>9513</v>
      </c>
      <c r="C4" s="102">
        <v>8995</v>
      </c>
      <c r="D4" s="150">
        <v>100</v>
      </c>
      <c r="E4" s="150">
        <v>100</v>
      </c>
      <c r="G4" s="141"/>
      <c r="H4" s="164"/>
      <c r="I4" s="164"/>
      <c r="J4" s="164"/>
      <c r="K4" s="164"/>
    </row>
    <row r="5" spans="1:11" s="25" customFormat="1">
      <c r="A5" s="36" t="s">
        <v>9</v>
      </c>
      <c r="B5" s="60">
        <v>4202</v>
      </c>
      <c r="C5" s="60">
        <v>3816</v>
      </c>
      <c r="D5" s="134">
        <v>44.2</v>
      </c>
      <c r="E5" s="134">
        <v>42.423568649249582</v>
      </c>
      <c r="G5" s="162"/>
      <c r="H5" s="164"/>
      <c r="I5" s="164"/>
      <c r="J5" s="164"/>
      <c r="K5" s="164"/>
    </row>
    <row r="6" spans="1:11" s="25" customFormat="1">
      <c r="A6" s="36" t="s">
        <v>10</v>
      </c>
      <c r="B6" s="60">
        <v>1951</v>
      </c>
      <c r="C6" s="60">
        <v>1613</v>
      </c>
      <c r="D6" s="134">
        <v>20.5</v>
      </c>
      <c r="E6" s="134">
        <v>17.932184546970539</v>
      </c>
      <c r="H6" s="164"/>
      <c r="I6" s="164"/>
      <c r="J6" s="164"/>
      <c r="K6" s="164"/>
    </row>
    <row r="7" spans="1:11" s="25" customFormat="1">
      <c r="A7" s="36" t="s">
        <v>11</v>
      </c>
      <c r="B7" s="60">
        <v>872</v>
      </c>
      <c r="C7" s="60">
        <v>783</v>
      </c>
      <c r="D7" s="134">
        <v>9.1999999999999993</v>
      </c>
      <c r="E7" s="134">
        <v>8.7048360200111166</v>
      </c>
      <c r="H7" s="164"/>
      <c r="I7" s="164"/>
      <c r="J7" s="164"/>
      <c r="K7" s="164"/>
    </row>
    <row r="8" spans="1:11" s="25" customFormat="1">
      <c r="A8" s="36" t="s">
        <v>12</v>
      </c>
      <c r="B8" s="60">
        <v>2489</v>
      </c>
      <c r="C8" s="60">
        <v>2783</v>
      </c>
      <c r="D8" s="134">
        <v>26.200000000000003</v>
      </c>
      <c r="E8" s="134">
        <v>30.939410783768761</v>
      </c>
      <c r="H8" s="164"/>
      <c r="I8" s="164"/>
      <c r="J8" s="164"/>
      <c r="K8" s="164"/>
    </row>
    <row r="9" spans="1:11" s="84" customFormat="1">
      <c r="A9" s="76" t="s">
        <v>13</v>
      </c>
      <c r="B9" s="102">
        <v>5202</v>
      </c>
      <c r="C9" s="102">
        <v>4989</v>
      </c>
      <c r="D9" s="150">
        <v>54.7</v>
      </c>
      <c r="E9" s="150">
        <v>55.464146748193443</v>
      </c>
      <c r="H9" s="164"/>
      <c r="I9" s="164"/>
      <c r="J9" s="164"/>
      <c r="K9" s="164"/>
    </row>
    <row r="10" spans="1:11" s="111" customFormat="1">
      <c r="A10" s="36" t="s">
        <v>14</v>
      </c>
      <c r="B10" s="60">
        <v>5080</v>
      </c>
      <c r="C10" s="60">
        <v>4828</v>
      </c>
      <c r="D10" s="134">
        <v>53.400000000000006</v>
      </c>
      <c r="E10" s="134">
        <v>53.674263479710952</v>
      </c>
      <c r="H10" s="164"/>
      <c r="I10" s="164"/>
      <c r="J10" s="164"/>
      <c r="K10" s="164"/>
    </row>
    <row r="11" spans="1:11" s="111" customFormat="1">
      <c r="A11" s="36" t="s">
        <v>15</v>
      </c>
      <c r="B11" s="60">
        <v>296</v>
      </c>
      <c r="C11" s="60">
        <v>313</v>
      </c>
      <c r="D11" s="134">
        <v>3.1</v>
      </c>
      <c r="E11" s="134">
        <v>3.4797109505280712</v>
      </c>
      <c r="H11" s="164"/>
      <c r="I11" s="164"/>
      <c r="J11" s="164"/>
      <c r="K11" s="164"/>
    </row>
    <row r="12" spans="1:11" s="111" customFormat="1">
      <c r="A12" s="36" t="s">
        <v>41</v>
      </c>
      <c r="B12" s="60">
        <v>4435</v>
      </c>
      <c r="C12" s="60">
        <v>4302</v>
      </c>
      <c r="D12" s="134">
        <v>46.6</v>
      </c>
      <c r="E12" s="134">
        <v>47.826570316842691</v>
      </c>
      <c r="H12" s="164"/>
      <c r="I12" s="164"/>
      <c r="J12" s="164"/>
      <c r="K12" s="164"/>
    </row>
    <row r="13" spans="1:11" s="84" customFormat="1">
      <c r="A13" s="76" t="s">
        <v>16</v>
      </c>
      <c r="B13" s="102">
        <v>2739</v>
      </c>
      <c r="C13" s="102">
        <v>2421</v>
      </c>
      <c r="D13" s="150">
        <v>28.799999999999997</v>
      </c>
      <c r="E13" s="150">
        <v>26.914952751528627</v>
      </c>
      <c r="H13" s="164"/>
      <c r="I13" s="164"/>
      <c r="J13" s="164"/>
      <c r="K13" s="164"/>
    </row>
    <row r="14" spans="1:11" s="111" customFormat="1">
      <c r="A14" s="81" t="s">
        <v>17</v>
      </c>
      <c r="B14" s="60">
        <v>2496</v>
      </c>
      <c r="C14" s="60">
        <v>2226</v>
      </c>
      <c r="D14" s="134">
        <v>26.200000000000003</v>
      </c>
      <c r="E14" s="134">
        <v>24.747081712062258</v>
      </c>
      <c r="H14" s="164"/>
      <c r="I14" s="164"/>
      <c r="J14" s="164"/>
      <c r="K14" s="164"/>
    </row>
    <row r="15" spans="1:11" s="111" customFormat="1">
      <c r="A15" s="36" t="s">
        <v>18</v>
      </c>
      <c r="B15" s="60">
        <v>419</v>
      </c>
      <c r="C15" s="60">
        <v>261</v>
      </c>
      <c r="D15" s="134">
        <v>4.3999999999999995</v>
      </c>
      <c r="E15" s="134">
        <v>2.9016120066703723</v>
      </c>
      <c r="H15" s="164"/>
      <c r="I15" s="164"/>
      <c r="J15" s="164"/>
      <c r="K15" s="164"/>
    </row>
    <row r="16" spans="1:11" s="111" customFormat="1">
      <c r="A16" s="36" t="s">
        <v>19</v>
      </c>
      <c r="B16" s="60">
        <v>240</v>
      </c>
      <c r="C16" s="60">
        <v>284</v>
      </c>
      <c r="D16" s="134">
        <v>2.5</v>
      </c>
      <c r="E16" s="134">
        <v>3.1573096164535852</v>
      </c>
      <c r="H16" s="164"/>
      <c r="I16" s="164"/>
      <c r="J16" s="164"/>
      <c r="K16" s="164"/>
    </row>
    <row r="17" spans="1:11" s="111" customFormat="1">
      <c r="A17" s="36" t="s">
        <v>41</v>
      </c>
      <c r="B17" s="60">
        <v>2116</v>
      </c>
      <c r="C17" s="60">
        <v>1902</v>
      </c>
      <c r="D17" s="134">
        <v>22.2</v>
      </c>
      <c r="E17" s="134">
        <v>21.145080600333518</v>
      </c>
      <c r="H17" s="164"/>
      <c r="I17" s="164"/>
      <c r="J17" s="164"/>
      <c r="K17" s="164"/>
    </row>
    <row r="18" spans="1:11" s="84" customFormat="1">
      <c r="A18" s="76" t="s">
        <v>20</v>
      </c>
      <c r="B18" s="102">
        <v>1572</v>
      </c>
      <c r="C18" s="102">
        <v>1585</v>
      </c>
      <c r="D18" s="150">
        <v>16.5</v>
      </c>
      <c r="E18" s="150">
        <v>17.620900500277934</v>
      </c>
      <c r="H18" s="164"/>
      <c r="I18" s="164"/>
      <c r="J18" s="164"/>
      <c r="K18" s="164"/>
    </row>
    <row r="19" spans="1:11" s="84" customFormat="1">
      <c r="A19" s="82" t="s">
        <v>114</v>
      </c>
      <c r="B19" s="102">
        <v>5775</v>
      </c>
      <c r="C19" s="102">
        <v>5287</v>
      </c>
      <c r="D19" s="150">
        <v>100</v>
      </c>
      <c r="E19" s="150">
        <v>100</v>
      </c>
      <c r="H19" s="164"/>
      <c r="I19" s="164"/>
      <c r="J19" s="164"/>
      <c r="K19" s="164"/>
    </row>
    <row r="20" spans="1:11" s="111" customFormat="1">
      <c r="A20" s="36" t="s">
        <v>9</v>
      </c>
      <c r="B20" s="60">
        <v>2820</v>
      </c>
      <c r="C20" s="60">
        <v>2472</v>
      </c>
      <c r="D20" s="134">
        <v>48.8</v>
      </c>
      <c r="E20" s="134">
        <v>46.756194439190466</v>
      </c>
      <c r="H20" s="164"/>
      <c r="I20" s="164"/>
      <c r="J20" s="164"/>
      <c r="K20" s="164"/>
    </row>
    <row r="21" spans="1:11" s="111" customFormat="1">
      <c r="A21" s="36" t="s">
        <v>10</v>
      </c>
      <c r="B21" s="60">
        <v>1157</v>
      </c>
      <c r="C21" s="60">
        <v>1059</v>
      </c>
      <c r="D21" s="134">
        <v>20</v>
      </c>
      <c r="E21" s="134">
        <v>20.030262909022127</v>
      </c>
      <c r="H21" s="164"/>
      <c r="I21" s="164"/>
      <c r="J21" s="164"/>
      <c r="K21" s="164"/>
    </row>
    <row r="22" spans="1:11" s="111" customFormat="1">
      <c r="A22" s="36" t="s">
        <v>11</v>
      </c>
      <c r="B22" s="60">
        <v>589</v>
      </c>
      <c r="C22" s="60">
        <v>468</v>
      </c>
      <c r="D22" s="134">
        <v>10.199999999999999</v>
      </c>
      <c r="E22" s="134">
        <v>8.8519008889729527</v>
      </c>
      <c r="H22" s="164"/>
      <c r="I22" s="164"/>
      <c r="J22" s="164"/>
      <c r="K22" s="164"/>
    </row>
    <row r="23" spans="1:11" s="111" customFormat="1">
      <c r="A23" s="36" t="s">
        <v>12</v>
      </c>
      <c r="B23" s="60">
        <v>1209</v>
      </c>
      <c r="C23" s="60">
        <v>1287</v>
      </c>
      <c r="D23" s="134">
        <v>20.9</v>
      </c>
      <c r="E23" s="134">
        <v>24.342727444675617</v>
      </c>
      <c r="H23" s="164"/>
      <c r="I23" s="164"/>
      <c r="J23" s="164"/>
      <c r="K23" s="164"/>
    </row>
    <row r="24" spans="1:11" s="84" customFormat="1">
      <c r="A24" s="76" t="s">
        <v>13</v>
      </c>
      <c r="B24" s="102">
        <v>3294</v>
      </c>
      <c r="C24" s="102">
        <v>2976</v>
      </c>
      <c r="D24" s="150">
        <v>56.999999999999993</v>
      </c>
      <c r="E24" s="150">
        <v>56.289010781161345</v>
      </c>
      <c r="H24" s="164"/>
      <c r="I24" s="164"/>
      <c r="J24" s="164"/>
      <c r="K24" s="164"/>
    </row>
    <row r="25" spans="1:11" s="111" customFormat="1">
      <c r="A25" s="36" t="s">
        <v>14</v>
      </c>
      <c r="B25" s="60">
        <v>3236</v>
      </c>
      <c r="C25" s="60">
        <v>2921</v>
      </c>
      <c r="D25" s="134">
        <v>56.000000000000007</v>
      </c>
      <c r="E25" s="134">
        <v>55.248723283525628</v>
      </c>
      <c r="H25" s="164"/>
      <c r="I25" s="164"/>
      <c r="J25" s="164"/>
      <c r="K25" s="164"/>
    </row>
    <row r="26" spans="1:11" s="111" customFormat="1">
      <c r="A26" s="36" t="s">
        <v>15</v>
      </c>
      <c r="B26" s="60">
        <v>131</v>
      </c>
      <c r="C26" s="60">
        <v>98</v>
      </c>
      <c r="D26" s="134">
        <v>2.2999999999999998</v>
      </c>
      <c r="E26" s="134">
        <v>1.8536031776054471</v>
      </c>
      <c r="H26" s="164"/>
      <c r="I26" s="164"/>
      <c r="J26" s="164"/>
      <c r="K26" s="164"/>
    </row>
    <row r="27" spans="1:11" s="111" customFormat="1">
      <c r="A27" s="36" t="s">
        <v>41</v>
      </c>
      <c r="B27" s="60">
        <v>2913</v>
      </c>
      <c r="C27" s="60">
        <v>2691</v>
      </c>
      <c r="D27" s="134">
        <v>50.4</v>
      </c>
      <c r="E27" s="134">
        <v>50.898430111594472</v>
      </c>
      <c r="H27" s="164"/>
      <c r="I27" s="164"/>
      <c r="J27" s="164"/>
      <c r="K27" s="164"/>
    </row>
    <row r="28" spans="1:11" s="84" customFormat="1">
      <c r="A28" s="76" t="s">
        <v>16</v>
      </c>
      <c r="B28" s="102">
        <v>1536</v>
      </c>
      <c r="C28" s="102">
        <v>1460</v>
      </c>
      <c r="D28" s="150">
        <v>26.6</v>
      </c>
      <c r="E28" s="150">
        <v>27.614904482693397</v>
      </c>
      <c r="H28" s="164"/>
      <c r="I28" s="164"/>
      <c r="J28" s="164"/>
      <c r="K28" s="164"/>
    </row>
    <row r="29" spans="1:11" s="111" customFormat="1">
      <c r="A29" s="81" t="s">
        <v>17</v>
      </c>
      <c r="B29" s="60">
        <v>1426</v>
      </c>
      <c r="C29" s="60">
        <v>1374</v>
      </c>
      <c r="D29" s="134">
        <v>24.7</v>
      </c>
      <c r="E29" s="134">
        <v>25.988273122753924</v>
      </c>
      <c r="H29" s="164"/>
      <c r="I29" s="164"/>
      <c r="J29" s="164"/>
      <c r="K29" s="164"/>
    </row>
    <row r="30" spans="1:11" s="111" customFormat="1">
      <c r="A30" s="36" t="s">
        <v>18</v>
      </c>
      <c r="B30" s="60">
        <v>179</v>
      </c>
      <c r="C30" s="60">
        <v>135</v>
      </c>
      <c r="D30" s="134">
        <v>3.1</v>
      </c>
      <c r="E30" s="134">
        <v>2.5534329487421981</v>
      </c>
      <c r="H30" s="164"/>
      <c r="I30" s="164"/>
      <c r="J30" s="164"/>
      <c r="K30" s="164"/>
    </row>
    <row r="31" spans="1:11" s="111" customFormat="1">
      <c r="A31" s="36" t="s">
        <v>19</v>
      </c>
      <c r="B31" s="60">
        <v>155</v>
      </c>
      <c r="C31" s="60">
        <v>142</v>
      </c>
      <c r="D31" s="134">
        <v>2.7</v>
      </c>
      <c r="E31" s="134">
        <v>2.6858331757140155</v>
      </c>
      <c r="H31" s="164"/>
      <c r="I31" s="164"/>
      <c r="J31" s="164"/>
      <c r="K31" s="164"/>
    </row>
    <row r="32" spans="1:11" s="111" customFormat="1">
      <c r="A32" s="36" t="s">
        <v>41</v>
      </c>
      <c r="B32" s="60">
        <v>1213</v>
      </c>
      <c r="C32" s="60">
        <v>1192</v>
      </c>
      <c r="D32" s="134">
        <v>21</v>
      </c>
      <c r="E32" s="134">
        <v>22.545867221486667</v>
      </c>
      <c r="H32" s="164"/>
      <c r="I32" s="164"/>
      <c r="J32" s="164"/>
      <c r="K32" s="164"/>
    </row>
    <row r="33" spans="1:11" s="84" customFormat="1">
      <c r="A33" s="76" t="s">
        <v>20</v>
      </c>
      <c r="B33" s="102">
        <v>945</v>
      </c>
      <c r="C33" s="102">
        <v>851</v>
      </c>
      <c r="D33" s="150">
        <v>16.400000000000002</v>
      </c>
      <c r="E33" s="150">
        <v>16.096084736145261</v>
      </c>
      <c r="H33" s="164"/>
      <c r="I33" s="164"/>
      <c r="J33" s="164"/>
      <c r="K33" s="164"/>
    </row>
    <row r="34" spans="1:11" s="84" customFormat="1">
      <c r="A34" s="82" t="s">
        <v>115</v>
      </c>
      <c r="B34" s="102">
        <v>1459</v>
      </c>
      <c r="C34" s="102">
        <v>1360</v>
      </c>
      <c r="D34" s="150">
        <v>100</v>
      </c>
      <c r="E34" s="150">
        <v>100</v>
      </c>
      <c r="H34" s="164"/>
      <c r="I34" s="164"/>
      <c r="J34" s="164"/>
      <c r="K34" s="164"/>
    </row>
    <row r="35" spans="1:11" s="111" customFormat="1">
      <c r="A35" s="36" t="s">
        <v>9</v>
      </c>
      <c r="B35" s="60">
        <v>507</v>
      </c>
      <c r="C35" s="60">
        <v>611</v>
      </c>
      <c r="D35" s="134">
        <v>34.799999999999997</v>
      </c>
      <c r="E35" s="134">
        <v>44.926470588235297</v>
      </c>
      <c r="H35" s="164"/>
      <c r="I35" s="164"/>
      <c r="J35" s="164"/>
      <c r="K35" s="164"/>
    </row>
    <row r="36" spans="1:11" s="111" customFormat="1">
      <c r="A36" s="36" t="s">
        <v>10</v>
      </c>
      <c r="B36" s="60">
        <v>409</v>
      </c>
      <c r="C36" s="60">
        <v>255</v>
      </c>
      <c r="D36" s="134">
        <v>28.000000000000004</v>
      </c>
      <c r="E36" s="134">
        <v>18.75</v>
      </c>
      <c r="H36" s="164"/>
      <c r="I36" s="164"/>
      <c r="J36" s="164"/>
      <c r="K36" s="164"/>
    </row>
    <row r="37" spans="1:11" s="111" customFormat="1">
      <c r="A37" s="36" t="s">
        <v>11</v>
      </c>
      <c r="B37" s="60">
        <v>239</v>
      </c>
      <c r="C37" s="60">
        <v>178</v>
      </c>
      <c r="D37" s="134">
        <v>16.400000000000002</v>
      </c>
      <c r="E37" s="134">
        <v>13.088235294117649</v>
      </c>
      <c r="H37" s="164"/>
      <c r="I37" s="164"/>
      <c r="J37" s="164"/>
      <c r="K37" s="164"/>
    </row>
    <row r="38" spans="1:11" s="111" customFormat="1">
      <c r="A38" s="36" t="s">
        <v>12</v>
      </c>
      <c r="B38" s="60">
        <v>304</v>
      </c>
      <c r="C38" s="60">
        <v>317</v>
      </c>
      <c r="D38" s="134">
        <v>20.8</v>
      </c>
      <c r="E38" s="134">
        <v>23.308823529411764</v>
      </c>
      <c r="H38" s="164"/>
      <c r="I38" s="164"/>
      <c r="J38" s="164"/>
      <c r="K38" s="164"/>
    </row>
    <row r="39" spans="1:11" s="84" customFormat="1">
      <c r="A39" s="76" t="s">
        <v>13</v>
      </c>
      <c r="B39" s="102">
        <v>602</v>
      </c>
      <c r="C39" s="102">
        <v>733</v>
      </c>
      <c r="D39" s="150">
        <v>41.3</v>
      </c>
      <c r="E39" s="150">
        <v>53.897058823529406</v>
      </c>
      <c r="H39" s="164"/>
      <c r="I39" s="164"/>
      <c r="J39" s="164"/>
      <c r="K39" s="164"/>
    </row>
    <row r="40" spans="1:11" s="111" customFormat="1">
      <c r="A40" s="36" t="s">
        <v>14</v>
      </c>
      <c r="B40" s="60">
        <v>584</v>
      </c>
      <c r="C40" s="60">
        <v>710</v>
      </c>
      <c r="D40" s="134">
        <v>40</v>
      </c>
      <c r="E40" s="134">
        <v>52.205882352941181</v>
      </c>
      <c r="H40" s="164"/>
      <c r="I40" s="164"/>
      <c r="J40" s="164"/>
      <c r="K40" s="164"/>
    </row>
    <row r="41" spans="1:11" s="111" customFormat="1">
      <c r="A41" s="36" t="s">
        <v>15</v>
      </c>
      <c r="B41" s="60">
        <v>33</v>
      </c>
      <c r="C41" s="60">
        <v>56</v>
      </c>
      <c r="D41" s="134">
        <v>2.2999999999999998</v>
      </c>
      <c r="E41" s="134">
        <v>4.117647058823529</v>
      </c>
      <c r="H41" s="164"/>
      <c r="I41" s="164"/>
      <c r="J41" s="164"/>
      <c r="K41" s="164"/>
    </row>
    <row r="42" spans="1:11" s="111" customFormat="1">
      <c r="A42" s="36" t="s">
        <v>41</v>
      </c>
      <c r="B42" s="60">
        <v>491</v>
      </c>
      <c r="C42" s="60">
        <v>623</v>
      </c>
      <c r="D42" s="134">
        <v>33.700000000000003</v>
      </c>
      <c r="E42" s="134">
        <v>45.808823529411761</v>
      </c>
      <c r="H42" s="164"/>
      <c r="I42" s="164"/>
      <c r="J42" s="164"/>
      <c r="K42" s="164"/>
    </row>
    <row r="43" spans="1:11" s="84" customFormat="1">
      <c r="A43" s="76" t="s">
        <v>16</v>
      </c>
      <c r="B43" s="102">
        <v>505</v>
      </c>
      <c r="C43" s="102">
        <v>352</v>
      </c>
      <c r="D43" s="150">
        <v>34.599999999999994</v>
      </c>
      <c r="E43" s="150">
        <v>25.882352941176475</v>
      </c>
      <c r="H43" s="164"/>
      <c r="I43" s="164"/>
      <c r="J43" s="164"/>
      <c r="K43" s="164"/>
    </row>
    <row r="44" spans="1:11" s="111" customFormat="1">
      <c r="A44" s="81" t="s">
        <v>17</v>
      </c>
      <c r="B44" s="60">
        <v>464</v>
      </c>
      <c r="C44" s="60">
        <v>311</v>
      </c>
      <c r="D44" s="134">
        <v>31.8</v>
      </c>
      <c r="E44" s="134">
        <v>22.867647058823529</v>
      </c>
      <c r="H44" s="164"/>
      <c r="I44" s="164"/>
      <c r="J44" s="164"/>
      <c r="K44" s="164"/>
    </row>
    <row r="45" spans="1:11" s="111" customFormat="1">
      <c r="A45" s="36" t="s">
        <v>18</v>
      </c>
      <c r="B45" s="60">
        <v>57</v>
      </c>
      <c r="C45" s="60">
        <v>55</v>
      </c>
      <c r="D45" s="134">
        <v>3.9</v>
      </c>
      <c r="E45" s="134">
        <v>4.0441176470588234</v>
      </c>
      <c r="H45" s="164"/>
      <c r="I45" s="164"/>
      <c r="J45" s="164"/>
      <c r="K45" s="164"/>
    </row>
    <row r="46" spans="1:11" s="111" customFormat="1">
      <c r="A46" s="36" t="s">
        <v>19</v>
      </c>
      <c r="B46" s="60">
        <v>37</v>
      </c>
      <c r="C46" s="60">
        <v>29</v>
      </c>
      <c r="D46" s="134">
        <v>2.5</v>
      </c>
      <c r="E46" s="134">
        <v>2.1323529411764706</v>
      </c>
      <c r="H46" s="164"/>
      <c r="I46" s="164"/>
      <c r="J46" s="164"/>
      <c r="K46" s="164"/>
    </row>
    <row r="47" spans="1:11" s="111" customFormat="1">
      <c r="A47" s="36" t="s">
        <v>41</v>
      </c>
      <c r="B47" s="60">
        <v>411</v>
      </c>
      <c r="C47" s="60">
        <v>272</v>
      </c>
      <c r="D47" s="134">
        <v>28.199999999999996</v>
      </c>
      <c r="E47" s="134">
        <v>20</v>
      </c>
      <c r="H47" s="164"/>
      <c r="I47" s="164"/>
      <c r="J47" s="164"/>
      <c r="K47" s="164"/>
    </row>
    <row r="48" spans="1:11" s="84" customFormat="1">
      <c r="A48" s="76" t="s">
        <v>20</v>
      </c>
      <c r="B48" s="102">
        <v>352</v>
      </c>
      <c r="C48" s="102">
        <v>275</v>
      </c>
      <c r="D48" s="150">
        <v>24.099999999999998</v>
      </c>
      <c r="E48" s="150">
        <v>20.22058823529412</v>
      </c>
      <c r="H48" s="164"/>
      <c r="I48" s="164"/>
      <c r="J48" s="164"/>
      <c r="K48" s="164"/>
    </row>
    <row r="49" spans="1:11" s="84" customFormat="1">
      <c r="A49" s="82" t="s">
        <v>116</v>
      </c>
      <c r="B49" s="102">
        <v>2488</v>
      </c>
      <c r="C49" s="102">
        <v>2425</v>
      </c>
      <c r="D49" s="150">
        <v>100</v>
      </c>
      <c r="E49" s="150">
        <v>100</v>
      </c>
      <c r="H49" s="164"/>
      <c r="I49" s="164"/>
      <c r="J49" s="164"/>
      <c r="K49" s="164"/>
    </row>
    <row r="50" spans="1:11" s="111" customFormat="1">
      <c r="A50" s="36" t="s">
        <v>9</v>
      </c>
      <c r="B50" s="60">
        <v>774</v>
      </c>
      <c r="C50" s="60">
        <v>816</v>
      </c>
      <c r="D50" s="134">
        <v>31.1</v>
      </c>
      <c r="E50" s="134">
        <v>33.649484536082475</v>
      </c>
      <c r="H50" s="164"/>
      <c r="I50" s="164"/>
      <c r="J50" s="164"/>
      <c r="K50" s="164"/>
    </row>
    <row r="51" spans="1:11" s="111" customFormat="1">
      <c r="A51" s="36" t="s">
        <v>10</v>
      </c>
      <c r="B51" s="60">
        <v>607</v>
      </c>
      <c r="C51" s="60">
        <v>503</v>
      </c>
      <c r="D51" s="134">
        <v>24.4</v>
      </c>
      <c r="E51" s="134">
        <v>20.742268041237114</v>
      </c>
      <c r="H51" s="164"/>
      <c r="I51" s="164"/>
      <c r="J51" s="164"/>
      <c r="K51" s="164"/>
    </row>
    <row r="52" spans="1:11" s="111" customFormat="1">
      <c r="A52" s="36" t="s">
        <v>11</v>
      </c>
      <c r="B52" s="60">
        <v>315</v>
      </c>
      <c r="C52" s="60">
        <v>302</v>
      </c>
      <c r="D52" s="134">
        <v>12.7</v>
      </c>
      <c r="E52" s="134">
        <v>12.453608247422681</v>
      </c>
      <c r="H52" s="164"/>
      <c r="I52" s="164"/>
      <c r="J52" s="164"/>
      <c r="K52" s="164"/>
    </row>
    <row r="53" spans="1:11" s="111" customFormat="1">
      <c r="A53" s="36" t="s">
        <v>12</v>
      </c>
      <c r="B53" s="60">
        <v>792</v>
      </c>
      <c r="C53" s="60">
        <v>803</v>
      </c>
      <c r="D53" s="134">
        <v>31.8</v>
      </c>
      <c r="E53" s="134">
        <v>33.113402061855666</v>
      </c>
      <c r="H53" s="164"/>
      <c r="I53" s="164"/>
      <c r="J53" s="164"/>
      <c r="K53" s="164"/>
    </row>
    <row r="54" spans="1:11" s="84" customFormat="1">
      <c r="A54" s="76" t="s">
        <v>13</v>
      </c>
      <c r="B54" s="102">
        <v>1036</v>
      </c>
      <c r="C54" s="102">
        <v>1074</v>
      </c>
      <c r="D54" s="150">
        <v>41.699999999999996</v>
      </c>
      <c r="E54" s="150">
        <v>44.288659793814432</v>
      </c>
      <c r="H54" s="164"/>
      <c r="I54" s="164"/>
      <c r="J54" s="164"/>
      <c r="K54" s="164"/>
    </row>
    <row r="55" spans="1:11" s="111" customFormat="1">
      <c r="A55" s="36" t="s">
        <v>14</v>
      </c>
      <c r="B55" s="60">
        <v>1009</v>
      </c>
      <c r="C55" s="60">
        <v>1039</v>
      </c>
      <c r="D55" s="134">
        <v>40.6</v>
      </c>
      <c r="E55" s="134">
        <v>42.845360824742265</v>
      </c>
      <c r="H55" s="164"/>
      <c r="I55" s="164"/>
      <c r="J55" s="164"/>
      <c r="K55" s="164"/>
    </row>
    <row r="56" spans="1:11" s="111" customFormat="1">
      <c r="A56" s="36" t="s">
        <v>15</v>
      </c>
      <c r="B56" s="60">
        <v>48</v>
      </c>
      <c r="C56" s="60">
        <v>66</v>
      </c>
      <c r="D56" s="134">
        <v>1.9</v>
      </c>
      <c r="E56" s="134">
        <v>2.7216494845360826</v>
      </c>
      <c r="H56" s="164"/>
      <c r="I56" s="164"/>
      <c r="J56" s="164"/>
      <c r="K56" s="164"/>
    </row>
    <row r="57" spans="1:11" s="111" customFormat="1">
      <c r="A57" s="36" t="s">
        <v>41</v>
      </c>
      <c r="B57" s="60">
        <v>936</v>
      </c>
      <c r="C57" s="60">
        <v>925</v>
      </c>
      <c r="D57" s="134">
        <v>37.6</v>
      </c>
      <c r="E57" s="134">
        <v>38.144329896907216</v>
      </c>
      <c r="H57" s="164"/>
      <c r="I57" s="164"/>
      <c r="J57" s="164"/>
      <c r="K57" s="164"/>
    </row>
    <row r="58" spans="1:11" s="84" customFormat="1">
      <c r="A58" s="76" t="s">
        <v>16</v>
      </c>
      <c r="B58" s="102">
        <v>843</v>
      </c>
      <c r="C58" s="102">
        <v>784</v>
      </c>
      <c r="D58" s="150">
        <v>33.900000000000006</v>
      </c>
      <c r="E58" s="150">
        <v>32.329896907216494</v>
      </c>
      <c r="H58" s="164"/>
      <c r="I58" s="164"/>
      <c r="J58" s="164"/>
      <c r="K58" s="164"/>
    </row>
    <row r="59" spans="1:11" s="111" customFormat="1">
      <c r="A59" s="81" t="s">
        <v>17</v>
      </c>
      <c r="B59" s="60">
        <v>736</v>
      </c>
      <c r="C59" s="60">
        <v>694</v>
      </c>
      <c r="D59" s="134">
        <v>29.599999999999998</v>
      </c>
      <c r="E59" s="134">
        <v>28.618556701030929</v>
      </c>
      <c r="H59" s="164"/>
      <c r="I59" s="164"/>
      <c r="J59" s="164"/>
      <c r="K59" s="164"/>
    </row>
    <row r="60" spans="1:11" s="111" customFormat="1">
      <c r="A60" s="36" t="s">
        <v>18</v>
      </c>
      <c r="B60" s="60">
        <v>154</v>
      </c>
      <c r="C60" s="60">
        <v>127</v>
      </c>
      <c r="D60" s="134">
        <v>6.2</v>
      </c>
      <c r="E60" s="134">
        <v>5.2371134020618557</v>
      </c>
      <c r="H60" s="164"/>
      <c r="I60" s="164"/>
      <c r="J60" s="164"/>
      <c r="K60" s="164"/>
    </row>
    <row r="61" spans="1:11" s="111" customFormat="1">
      <c r="A61" s="36" t="s">
        <v>19</v>
      </c>
      <c r="B61" s="60">
        <v>49</v>
      </c>
      <c r="C61" s="60">
        <v>42</v>
      </c>
      <c r="D61" s="134">
        <v>2</v>
      </c>
      <c r="E61" s="134">
        <v>1.731958762886598</v>
      </c>
      <c r="H61" s="164"/>
      <c r="I61" s="164"/>
      <c r="J61" s="164"/>
      <c r="K61" s="164"/>
    </row>
    <row r="62" spans="1:11" s="111" customFormat="1">
      <c r="A62" s="36" t="s">
        <v>41</v>
      </c>
      <c r="B62" s="60">
        <v>646</v>
      </c>
      <c r="C62" s="60">
        <v>619</v>
      </c>
      <c r="D62" s="134">
        <v>26</v>
      </c>
      <c r="E62" s="134">
        <v>25.52577319587629</v>
      </c>
      <c r="H62" s="164"/>
      <c r="I62" s="164"/>
      <c r="J62" s="164"/>
      <c r="K62" s="164"/>
    </row>
    <row r="63" spans="1:11" s="84" customFormat="1">
      <c r="A63" s="76" t="s">
        <v>20</v>
      </c>
      <c r="B63" s="102">
        <v>609</v>
      </c>
      <c r="C63" s="102">
        <v>566</v>
      </c>
      <c r="D63" s="150">
        <v>24.5</v>
      </c>
      <c r="E63" s="150">
        <v>23.340206185567013</v>
      </c>
      <c r="H63" s="164"/>
      <c r="I63" s="164"/>
      <c r="J63" s="164"/>
      <c r="K63" s="164"/>
    </row>
    <row r="64" spans="1:11" s="84" customFormat="1">
      <c r="A64" s="120" t="s">
        <v>117</v>
      </c>
      <c r="B64" s="102">
        <v>19235</v>
      </c>
      <c r="C64" s="102">
        <v>18067</v>
      </c>
      <c r="D64" s="150">
        <v>100</v>
      </c>
      <c r="E64" s="150">
        <v>100</v>
      </c>
      <c r="H64" s="164"/>
      <c r="I64" s="164"/>
      <c r="J64" s="164"/>
      <c r="K64" s="164"/>
    </row>
    <row r="65" spans="1:14" s="111" customFormat="1">
      <c r="A65" s="36" t="s">
        <v>9</v>
      </c>
      <c r="B65" s="60">
        <v>8303</v>
      </c>
      <c r="C65" s="60">
        <v>7715</v>
      </c>
      <c r="D65" s="165">
        <v>43.2</v>
      </c>
      <c r="E65" s="189">
        <v>42.702164166712791</v>
      </c>
      <c r="H65" s="164"/>
      <c r="I65" s="164"/>
      <c r="J65" s="163"/>
      <c r="K65" s="163"/>
      <c r="M65" s="165"/>
      <c r="N65" s="165"/>
    </row>
    <row r="66" spans="1:14" s="111" customFormat="1">
      <c r="A66" s="36" t="s">
        <v>10</v>
      </c>
      <c r="B66" s="60">
        <v>4123</v>
      </c>
      <c r="C66" s="60">
        <v>3430</v>
      </c>
      <c r="D66" s="165">
        <v>21.4</v>
      </c>
      <c r="E66" s="189">
        <v>18.984889577683067</v>
      </c>
      <c r="H66" s="164"/>
      <c r="I66" s="164"/>
      <c r="J66" s="163"/>
      <c r="K66" s="163"/>
      <c r="M66" s="165"/>
      <c r="N66" s="165"/>
    </row>
    <row r="67" spans="1:14" s="111" customFormat="1">
      <c r="A67" s="36" t="s">
        <v>11</v>
      </c>
      <c r="B67" s="60">
        <v>2015</v>
      </c>
      <c r="C67" s="60">
        <v>1731</v>
      </c>
      <c r="D67" s="165">
        <v>10.5</v>
      </c>
      <c r="E67" s="189">
        <v>9.5810040405158574</v>
      </c>
      <c r="H67" s="164"/>
      <c r="I67" s="164"/>
      <c r="J67" s="163"/>
      <c r="K67" s="163"/>
      <c r="M67" s="165"/>
      <c r="N67" s="165"/>
    </row>
    <row r="68" spans="1:14" s="111" customFormat="1">
      <c r="A68" s="36" t="s">
        <v>12</v>
      </c>
      <c r="B68" s="60">
        <v>4794</v>
      </c>
      <c r="C68" s="60">
        <v>5190</v>
      </c>
      <c r="D68" s="165">
        <v>24.9</v>
      </c>
      <c r="E68" s="189">
        <v>28.72640726185864</v>
      </c>
      <c r="H68" s="164"/>
      <c r="I68" s="164"/>
      <c r="J68" s="163"/>
      <c r="K68" s="163"/>
      <c r="M68" s="165"/>
      <c r="N68" s="165"/>
    </row>
    <row r="69" spans="1:14" s="84" customFormat="1">
      <c r="A69" s="76" t="s">
        <v>13</v>
      </c>
      <c r="B69" s="102">
        <v>10134</v>
      </c>
      <c r="C69" s="102">
        <v>9772</v>
      </c>
      <c r="D69" s="166">
        <v>52.7</v>
      </c>
      <c r="E69" s="190">
        <v>54.087562960092981</v>
      </c>
      <c r="G69" s="150"/>
      <c r="H69" s="164"/>
      <c r="I69" s="164"/>
      <c r="J69" s="163"/>
      <c r="K69" s="163"/>
      <c r="M69" s="166"/>
      <c r="N69" s="166"/>
    </row>
    <row r="70" spans="1:14" s="111" customFormat="1">
      <c r="A70" s="36" t="s">
        <v>14</v>
      </c>
      <c r="B70" s="60">
        <v>9910</v>
      </c>
      <c r="C70" s="60">
        <v>9498</v>
      </c>
      <c r="D70" s="165">
        <v>51.5</v>
      </c>
      <c r="E70" s="189">
        <v>52.5709857751702</v>
      </c>
      <c r="H70" s="164"/>
      <c r="I70" s="164"/>
      <c r="J70" s="163"/>
      <c r="K70" s="163"/>
      <c r="M70" s="165"/>
      <c r="N70" s="165"/>
    </row>
    <row r="71" spans="1:14" s="111" customFormat="1">
      <c r="A71" s="36" t="s">
        <v>15</v>
      </c>
      <c r="B71" s="60">
        <v>509</v>
      </c>
      <c r="C71" s="60">
        <v>533</v>
      </c>
      <c r="D71" s="165">
        <v>2.6</v>
      </c>
      <c r="E71" s="189">
        <v>2.9501300714008969</v>
      </c>
      <c r="H71" s="164"/>
      <c r="I71" s="164"/>
      <c r="J71" s="163"/>
      <c r="K71" s="163"/>
      <c r="M71" s="165"/>
      <c r="N71" s="165"/>
    </row>
    <row r="72" spans="1:14" s="111" customFormat="1">
      <c r="A72" s="36" t="s">
        <v>41</v>
      </c>
      <c r="B72" s="60">
        <v>8774</v>
      </c>
      <c r="C72" s="60">
        <v>8541</v>
      </c>
      <c r="D72" s="165">
        <v>45.6</v>
      </c>
      <c r="E72" s="189">
        <v>47.274035534399736</v>
      </c>
      <c r="H72" s="164"/>
      <c r="I72" s="164"/>
      <c r="J72" s="163"/>
      <c r="K72" s="163"/>
      <c r="M72" s="165"/>
      <c r="N72" s="165"/>
    </row>
    <row r="73" spans="1:14" s="111" customFormat="1">
      <c r="A73" s="76" t="s">
        <v>16</v>
      </c>
      <c r="B73" s="102">
        <v>5624</v>
      </c>
      <c r="C73" s="102">
        <v>5017</v>
      </c>
      <c r="D73" s="165">
        <v>29.2</v>
      </c>
      <c r="E73" s="189">
        <v>27.768860353130016</v>
      </c>
      <c r="H73" s="164"/>
      <c r="I73" s="164"/>
      <c r="J73" s="163"/>
      <c r="K73" s="163"/>
      <c r="M73" s="165"/>
      <c r="N73" s="165"/>
    </row>
    <row r="74" spans="1:14" s="111" customFormat="1">
      <c r="A74" s="81" t="s">
        <v>17</v>
      </c>
      <c r="B74" s="60">
        <v>5122</v>
      </c>
      <c r="C74" s="60">
        <v>4605</v>
      </c>
      <c r="D74" s="165">
        <v>26.6</v>
      </c>
      <c r="E74" s="189">
        <v>25.488459622516192</v>
      </c>
      <c r="H74" s="164"/>
      <c r="I74" s="164"/>
      <c r="J74" s="163"/>
      <c r="K74" s="163"/>
      <c r="M74" s="165"/>
      <c r="N74" s="165"/>
    </row>
    <row r="75" spans="1:14" s="111" customFormat="1">
      <c r="A75" s="36" t="s">
        <v>18</v>
      </c>
      <c r="B75" s="60">
        <v>809</v>
      </c>
      <c r="C75" s="60">
        <v>578</v>
      </c>
      <c r="D75" s="165">
        <v>4.2</v>
      </c>
      <c r="E75" s="189">
        <v>3.1992029667349313</v>
      </c>
      <c r="H75" s="164"/>
      <c r="I75" s="164"/>
      <c r="J75" s="163"/>
      <c r="K75" s="163"/>
      <c r="M75" s="165"/>
      <c r="N75" s="165"/>
    </row>
    <row r="76" spans="1:14" s="111" customFormat="1">
      <c r="A76" s="36" t="s">
        <v>19</v>
      </c>
      <c r="B76" s="60">
        <v>480</v>
      </c>
      <c r="C76" s="60">
        <v>497</v>
      </c>
      <c r="D76" s="165">
        <v>2.5</v>
      </c>
      <c r="E76" s="189">
        <v>2.750871755133669</v>
      </c>
      <c r="H76" s="164"/>
      <c r="I76" s="164"/>
      <c r="J76" s="163"/>
      <c r="K76" s="163"/>
      <c r="M76" s="165"/>
      <c r="N76" s="165"/>
    </row>
    <row r="77" spans="1:14" s="111" customFormat="1">
      <c r="A77" s="36" t="s">
        <v>41</v>
      </c>
      <c r="B77" s="60">
        <v>4385</v>
      </c>
      <c r="C77" s="60">
        <v>3985</v>
      </c>
      <c r="D77" s="165">
        <v>22.8</v>
      </c>
      <c r="E77" s="189">
        <v>22.05678862013616</v>
      </c>
      <c r="H77" s="164"/>
      <c r="I77" s="164"/>
      <c r="J77" s="163"/>
      <c r="K77" s="163"/>
      <c r="M77" s="165"/>
      <c r="N77" s="165"/>
    </row>
    <row r="78" spans="1:14" s="84" customFormat="1">
      <c r="A78" s="76" t="s">
        <v>20</v>
      </c>
      <c r="B78" s="102">
        <v>3477</v>
      </c>
      <c r="C78" s="102">
        <v>3277</v>
      </c>
      <c r="D78" s="166">
        <v>18.100000000000001</v>
      </c>
      <c r="E78" s="190">
        <v>18.138041733547354</v>
      </c>
      <c r="H78" s="164"/>
      <c r="I78" s="164"/>
      <c r="J78" s="163"/>
      <c r="K78" s="163"/>
      <c r="M78" s="166"/>
      <c r="N78" s="166"/>
    </row>
    <row r="79" spans="1:14">
      <c r="A79" s="56" t="s">
        <v>21</v>
      </c>
      <c r="B79" s="19"/>
      <c r="C79" s="19"/>
      <c r="D79" s="20"/>
      <c r="E79" s="20"/>
    </row>
  </sheetData>
  <pageMargins left="0.7" right="0.7" top="0.75" bottom="0.75" header="0.3" footer="0.3"/>
  <pageSetup scale="89" fitToHeight="0" orientation="portrait" r:id="rId1"/>
  <headerFooter>
    <oddFooter>&amp;L&amp;10&amp;F, &amp;A</oddFooter>
  </headerFooter>
  <rowBreaks count="1" manualBreakCount="1">
    <brk id="48" max="16383"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17"/>
  <sheetViews>
    <sheetView zoomScaleNormal="100" zoomScalePageLayoutView="90" workbookViewId="0">
      <selection activeCell="E5" sqref="E5"/>
    </sheetView>
  </sheetViews>
  <sheetFormatPr baseColWidth="10" defaultColWidth="8.7109375" defaultRowHeight="16"/>
  <cols>
    <col min="1" max="1" width="32.140625" style="14" customWidth="1"/>
    <col min="4" max="4" width="8.7109375" style="191"/>
    <col min="5" max="5" width="8.7109375" style="192"/>
  </cols>
  <sheetData>
    <row r="1" spans="1:5">
      <c r="A1" s="11" t="s">
        <v>118</v>
      </c>
      <c r="B1" s="1"/>
      <c r="C1" s="1"/>
    </row>
    <row r="2" spans="1:5">
      <c r="B2" s="2" t="s">
        <v>119</v>
      </c>
      <c r="C2" s="1"/>
    </row>
    <row r="3" spans="1:5">
      <c r="B3" s="151" t="s">
        <v>39</v>
      </c>
      <c r="C3" s="151" t="s">
        <v>39</v>
      </c>
      <c r="D3" s="151" t="s">
        <v>40</v>
      </c>
      <c r="E3" s="151" t="s">
        <v>40</v>
      </c>
    </row>
    <row r="4" spans="1:5">
      <c r="B4" s="232">
        <v>2015</v>
      </c>
      <c r="C4" s="156">
        <v>2017</v>
      </c>
      <c r="D4" s="232">
        <v>2015</v>
      </c>
      <c r="E4" s="156">
        <v>2017</v>
      </c>
    </row>
    <row r="5" spans="1:5">
      <c r="A5" s="231" t="s">
        <v>202</v>
      </c>
      <c r="B5" s="45" t="s">
        <v>120</v>
      </c>
      <c r="C5" s="45" t="s">
        <v>7</v>
      </c>
      <c r="D5" s="63" t="s">
        <v>224</v>
      </c>
      <c r="E5" s="193" t="s">
        <v>225</v>
      </c>
    </row>
    <row r="6" spans="1:5" s="84" customFormat="1">
      <c r="A6" s="109" t="s">
        <v>121</v>
      </c>
      <c r="B6" s="66"/>
      <c r="C6" s="66"/>
      <c r="D6" s="194"/>
      <c r="E6" s="195"/>
    </row>
    <row r="7" spans="1:5" s="25" customFormat="1">
      <c r="A7" s="76" t="s">
        <v>8</v>
      </c>
      <c r="B7" s="122">
        <v>259</v>
      </c>
      <c r="C7" s="122">
        <v>729</v>
      </c>
      <c r="D7" s="196">
        <v>245</v>
      </c>
      <c r="E7" s="197">
        <v>794</v>
      </c>
    </row>
    <row r="8" spans="1:5" s="25" customFormat="1">
      <c r="A8" s="75" t="s">
        <v>9</v>
      </c>
      <c r="B8" s="121">
        <v>127</v>
      </c>
      <c r="C8" s="121"/>
      <c r="D8" s="198">
        <v>131</v>
      </c>
      <c r="E8" s="199"/>
    </row>
    <row r="9" spans="1:5" s="25" customFormat="1">
      <c r="A9" s="75" t="s">
        <v>10</v>
      </c>
      <c r="B9" s="121">
        <v>52</v>
      </c>
      <c r="C9" s="121"/>
      <c r="D9" s="198">
        <v>39</v>
      </c>
      <c r="E9" s="199"/>
    </row>
    <row r="10" spans="1:5" s="25" customFormat="1">
      <c r="A10" s="75" t="s">
        <v>11</v>
      </c>
      <c r="B10" s="121">
        <v>30</v>
      </c>
      <c r="C10" s="121"/>
      <c r="D10" s="198">
        <v>22</v>
      </c>
      <c r="E10" s="199"/>
    </row>
    <row r="11" spans="1:5" s="25" customFormat="1">
      <c r="A11" s="75" t="s">
        <v>12</v>
      </c>
      <c r="B11" s="121">
        <v>51</v>
      </c>
      <c r="C11" s="121"/>
      <c r="D11" s="198">
        <v>53</v>
      </c>
      <c r="E11" s="199"/>
    </row>
    <row r="12" spans="1:5" s="84" customFormat="1">
      <c r="A12" s="46" t="s">
        <v>122</v>
      </c>
      <c r="B12" s="121"/>
      <c r="C12" s="121"/>
      <c r="D12" s="198"/>
      <c r="E12" s="199"/>
    </row>
    <row r="13" spans="1:5" s="25" customFormat="1">
      <c r="A13" s="76" t="s">
        <v>8</v>
      </c>
      <c r="B13" s="122">
        <v>300</v>
      </c>
      <c r="C13" s="122">
        <v>708</v>
      </c>
      <c r="D13" s="196">
        <v>313</v>
      </c>
      <c r="E13" s="197">
        <v>715</v>
      </c>
    </row>
    <row r="14" spans="1:5" s="25" customFormat="1">
      <c r="A14" s="75" t="s">
        <v>9</v>
      </c>
      <c r="B14" s="121">
        <v>93</v>
      </c>
      <c r="C14" s="121"/>
      <c r="D14" s="198">
        <v>100</v>
      </c>
      <c r="E14" s="199"/>
    </row>
    <row r="15" spans="1:5" s="25" customFormat="1">
      <c r="A15" s="75" t="s">
        <v>10</v>
      </c>
      <c r="B15" s="121">
        <v>41</v>
      </c>
      <c r="C15" s="121"/>
      <c r="D15" s="198">
        <v>28</v>
      </c>
      <c r="E15" s="199"/>
    </row>
    <row r="16" spans="1:5" s="25" customFormat="1">
      <c r="A16" s="75" t="s">
        <v>11</v>
      </c>
      <c r="B16" s="121">
        <v>20</v>
      </c>
      <c r="C16" s="121"/>
      <c r="D16" s="198">
        <v>29</v>
      </c>
      <c r="E16" s="199"/>
    </row>
    <row r="17" spans="1:5" s="25" customFormat="1">
      <c r="A17" s="75" t="s">
        <v>12</v>
      </c>
      <c r="B17" s="121">
        <v>146</v>
      </c>
      <c r="C17" s="121"/>
      <c r="D17" s="198">
        <v>156</v>
      </c>
      <c r="E17" s="199"/>
    </row>
    <row r="18" spans="1:5" s="84" customFormat="1">
      <c r="A18" s="46" t="s">
        <v>123</v>
      </c>
      <c r="B18" s="121"/>
      <c r="C18" s="121"/>
      <c r="D18" s="198"/>
      <c r="E18" s="199"/>
    </row>
    <row r="19" spans="1:5" s="25" customFormat="1">
      <c r="A19" s="76" t="s">
        <v>8</v>
      </c>
      <c r="B19" s="122">
        <v>567</v>
      </c>
      <c r="C19" s="122">
        <v>1289</v>
      </c>
      <c r="D19" s="196">
        <v>509</v>
      </c>
      <c r="E19" s="197">
        <v>1238</v>
      </c>
    </row>
    <row r="20" spans="1:5" s="25" customFormat="1">
      <c r="A20" s="75" t="s">
        <v>9</v>
      </c>
      <c r="B20" s="121">
        <v>242</v>
      </c>
      <c r="C20" s="121"/>
      <c r="D20" s="198">
        <v>204</v>
      </c>
      <c r="E20" s="199"/>
    </row>
    <row r="21" spans="1:5" s="25" customFormat="1">
      <c r="A21" s="75" t="s">
        <v>10</v>
      </c>
      <c r="B21" s="121">
        <v>112</v>
      </c>
      <c r="C21" s="121"/>
      <c r="D21" s="198">
        <v>92</v>
      </c>
      <c r="E21" s="199"/>
    </row>
    <row r="22" spans="1:5" s="25" customFormat="1">
      <c r="A22" s="75" t="s">
        <v>11</v>
      </c>
      <c r="B22" s="121">
        <v>57</v>
      </c>
      <c r="C22" s="121"/>
      <c r="D22" s="198">
        <v>58</v>
      </c>
      <c r="E22" s="199"/>
    </row>
    <row r="23" spans="1:5" s="25" customFormat="1">
      <c r="A23" s="75" t="s">
        <v>12</v>
      </c>
      <c r="B23" s="121">
        <v>157</v>
      </c>
      <c r="C23" s="121"/>
      <c r="D23" s="198">
        <v>155</v>
      </c>
      <c r="E23" s="199"/>
    </row>
    <row r="24" spans="1:5" s="84" customFormat="1">
      <c r="A24" s="46" t="s">
        <v>124</v>
      </c>
      <c r="B24" s="121"/>
      <c r="C24" s="121"/>
      <c r="D24" s="198"/>
      <c r="E24" s="199"/>
    </row>
    <row r="25" spans="1:5" s="25" customFormat="1">
      <c r="A25" s="76" t="s">
        <v>8</v>
      </c>
      <c r="B25" s="122">
        <v>365</v>
      </c>
      <c r="C25" s="122">
        <v>1019</v>
      </c>
      <c r="D25" s="196">
        <v>332</v>
      </c>
      <c r="E25" s="197">
        <v>1060</v>
      </c>
    </row>
    <row r="26" spans="1:5" s="25" customFormat="1">
      <c r="A26" s="75" t="s">
        <v>9</v>
      </c>
      <c r="B26" s="121">
        <v>177</v>
      </c>
      <c r="C26" s="121"/>
      <c r="D26" s="198">
        <v>159</v>
      </c>
      <c r="E26" s="199"/>
    </row>
    <row r="27" spans="1:5" s="25" customFormat="1">
      <c r="A27" s="75" t="s">
        <v>10</v>
      </c>
      <c r="B27" s="121">
        <v>112</v>
      </c>
      <c r="C27" s="121"/>
      <c r="D27" s="198">
        <v>83</v>
      </c>
      <c r="E27" s="199"/>
    </row>
    <row r="28" spans="1:5" s="25" customFormat="1">
      <c r="A28" s="75" t="s">
        <v>11</v>
      </c>
      <c r="B28" s="121">
        <v>22</v>
      </c>
      <c r="C28" s="121"/>
      <c r="D28" s="198">
        <v>35</v>
      </c>
      <c r="E28" s="199"/>
    </row>
    <row r="29" spans="1:5" s="25" customFormat="1">
      <c r="A29" s="75" t="s">
        <v>12</v>
      </c>
      <c r="B29" s="121">
        <v>54</v>
      </c>
      <c r="C29" s="121"/>
      <c r="D29" s="198">
        <v>54</v>
      </c>
      <c r="E29" s="199"/>
    </row>
    <row r="30" spans="1:5" s="84" customFormat="1">
      <c r="A30" s="109" t="s">
        <v>125</v>
      </c>
      <c r="B30" s="121"/>
      <c r="C30" s="121"/>
      <c r="D30" s="198"/>
      <c r="E30" s="199"/>
    </row>
    <row r="31" spans="1:5" s="25" customFormat="1">
      <c r="A31" s="76" t="s">
        <v>8</v>
      </c>
      <c r="B31" s="122">
        <v>251</v>
      </c>
      <c r="C31" s="122">
        <v>524</v>
      </c>
      <c r="D31" s="196">
        <v>243</v>
      </c>
      <c r="E31" s="197">
        <v>527</v>
      </c>
    </row>
    <row r="32" spans="1:5" s="25" customFormat="1">
      <c r="A32" s="75" t="s">
        <v>9</v>
      </c>
      <c r="B32" s="121">
        <v>115</v>
      </c>
      <c r="C32" s="121"/>
      <c r="D32" s="198">
        <v>105</v>
      </c>
      <c r="E32" s="199"/>
    </row>
    <row r="33" spans="1:5" s="25" customFormat="1">
      <c r="A33" s="75" t="s">
        <v>10</v>
      </c>
      <c r="B33" s="121">
        <v>54</v>
      </c>
      <c r="C33" s="121"/>
      <c r="D33" s="198">
        <v>49</v>
      </c>
      <c r="E33" s="199"/>
    </row>
    <row r="34" spans="1:5" s="25" customFormat="1">
      <c r="A34" s="75" t="s">
        <v>11</v>
      </c>
      <c r="B34" s="121">
        <v>27</v>
      </c>
      <c r="C34" s="121"/>
      <c r="D34" s="198">
        <v>23</v>
      </c>
      <c r="E34" s="199"/>
    </row>
    <row r="35" spans="1:5" s="25" customFormat="1">
      <c r="A35" s="75" t="s">
        <v>12</v>
      </c>
      <c r="B35" s="121">
        <v>57</v>
      </c>
      <c r="C35" s="121"/>
      <c r="D35" s="198">
        <v>65</v>
      </c>
      <c r="E35" s="199"/>
    </row>
    <row r="36" spans="1:5" s="84" customFormat="1">
      <c r="A36" s="109" t="s">
        <v>126</v>
      </c>
      <c r="B36" s="121"/>
      <c r="C36" s="121"/>
      <c r="D36" s="198"/>
      <c r="E36" s="199"/>
    </row>
    <row r="37" spans="1:5" s="25" customFormat="1">
      <c r="A37" s="76" t="s">
        <v>8</v>
      </c>
      <c r="B37" s="122">
        <v>347</v>
      </c>
      <c r="C37" s="122">
        <v>892</v>
      </c>
      <c r="D37" s="196">
        <v>362</v>
      </c>
      <c r="E37" s="197">
        <v>897</v>
      </c>
    </row>
    <row r="38" spans="1:5" s="25" customFormat="1">
      <c r="A38" s="75" t="s">
        <v>9</v>
      </c>
      <c r="B38" s="121">
        <v>159</v>
      </c>
      <c r="C38" s="121"/>
      <c r="D38" s="198">
        <v>177</v>
      </c>
      <c r="E38" s="199"/>
    </row>
    <row r="39" spans="1:5" s="25" customFormat="1">
      <c r="A39" s="75" t="s">
        <v>10</v>
      </c>
      <c r="B39" s="121">
        <v>101</v>
      </c>
      <c r="C39" s="121"/>
      <c r="D39" s="198">
        <v>91</v>
      </c>
      <c r="E39" s="199"/>
    </row>
    <row r="40" spans="1:5" s="25" customFormat="1">
      <c r="A40" s="75" t="s">
        <v>11</v>
      </c>
      <c r="B40" s="121">
        <v>37</v>
      </c>
      <c r="C40" s="121"/>
      <c r="D40" s="198">
        <v>43</v>
      </c>
      <c r="E40" s="199"/>
    </row>
    <row r="41" spans="1:5" s="25" customFormat="1">
      <c r="A41" s="75" t="s">
        <v>12</v>
      </c>
      <c r="B41" s="121">
        <v>50</v>
      </c>
      <c r="C41" s="121"/>
      <c r="D41" s="198">
        <v>51</v>
      </c>
      <c r="E41" s="199"/>
    </row>
    <row r="42" spans="1:5" s="84" customFormat="1">
      <c r="A42" s="109" t="s">
        <v>127</v>
      </c>
      <c r="B42" s="121"/>
      <c r="C42" s="121"/>
      <c r="D42" s="198"/>
      <c r="E42" s="199"/>
    </row>
    <row r="43" spans="1:5" s="25" customFormat="1">
      <c r="A43" s="76" t="s">
        <v>8</v>
      </c>
      <c r="B43" s="122">
        <v>1041</v>
      </c>
      <c r="C43" s="122">
        <v>2328</v>
      </c>
      <c r="D43" s="196">
        <v>968</v>
      </c>
      <c r="E43" s="197">
        <v>2281</v>
      </c>
    </row>
    <row r="44" spans="1:5" s="25" customFormat="1">
      <c r="A44" s="75" t="s">
        <v>9</v>
      </c>
      <c r="B44" s="121">
        <v>567</v>
      </c>
      <c r="C44" s="121"/>
      <c r="D44" s="198">
        <v>459</v>
      </c>
      <c r="E44" s="199"/>
    </row>
    <row r="45" spans="1:5" s="25" customFormat="1">
      <c r="A45" s="75" t="s">
        <v>10</v>
      </c>
      <c r="B45" s="121">
        <v>220</v>
      </c>
      <c r="C45" s="121"/>
      <c r="D45" s="198">
        <v>210</v>
      </c>
      <c r="E45" s="199"/>
    </row>
    <row r="46" spans="1:5" s="25" customFormat="1">
      <c r="A46" s="75" t="s">
        <v>11</v>
      </c>
      <c r="B46" s="121">
        <v>90</v>
      </c>
      <c r="C46" s="121"/>
      <c r="D46" s="198">
        <v>86</v>
      </c>
      <c r="E46" s="199"/>
    </row>
    <row r="47" spans="1:5" s="25" customFormat="1">
      <c r="A47" s="75" t="s">
        <v>12</v>
      </c>
      <c r="B47" s="121">
        <v>164</v>
      </c>
      <c r="C47" s="121"/>
      <c r="D47" s="198">
        <v>213</v>
      </c>
      <c r="E47" s="199"/>
    </row>
    <row r="48" spans="1:5" s="84" customFormat="1">
      <c r="A48" s="109" t="s">
        <v>128</v>
      </c>
      <c r="B48" s="121"/>
      <c r="C48" s="121"/>
      <c r="D48" s="198"/>
      <c r="E48" s="199"/>
    </row>
    <row r="49" spans="1:5" s="25" customFormat="1">
      <c r="A49" s="76" t="s">
        <v>8</v>
      </c>
      <c r="B49" s="122">
        <v>373</v>
      </c>
      <c r="C49" s="122">
        <v>860</v>
      </c>
      <c r="D49" s="196">
        <v>384</v>
      </c>
      <c r="E49" s="197">
        <v>854</v>
      </c>
    </row>
    <row r="50" spans="1:5" s="25" customFormat="1">
      <c r="A50" s="75" t="s">
        <v>9</v>
      </c>
      <c r="B50" s="121">
        <v>227</v>
      </c>
      <c r="C50" s="121"/>
      <c r="D50" s="198">
        <v>211</v>
      </c>
      <c r="E50" s="199"/>
    </row>
    <row r="51" spans="1:5" s="25" customFormat="1">
      <c r="A51" s="75" t="s">
        <v>10</v>
      </c>
      <c r="B51" s="121">
        <v>43</v>
      </c>
      <c r="C51" s="121"/>
      <c r="D51" s="198">
        <v>54</v>
      </c>
      <c r="E51" s="199"/>
    </row>
    <row r="52" spans="1:5" s="25" customFormat="1">
      <c r="A52" s="75" t="s">
        <v>11</v>
      </c>
      <c r="B52" s="121">
        <v>29</v>
      </c>
      <c r="C52" s="121"/>
      <c r="D52" s="198">
        <v>39</v>
      </c>
      <c r="E52" s="199"/>
    </row>
    <row r="53" spans="1:5" s="25" customFormat="1">
      <c r="A53" s="75" t="s">
        <v>12</v>
      </c>
      <c r="B53" s="121">
        <v>73</v>
      </c>
      <c r="C53" s="121"/>
      <c r="D53" s="198">
        <v>80</v>
      </c>
      <c r="E53" s="199"/>
    </row>
    <row r="54" spans="1:5" s="84" customFormat="1">
      <c r="A54" s="109" t="s">
        <v>129</v>
      </c>
      <c r="B54" s="121"/>
      <c r="C54" s="121"/>
      <c r="D54" s="198"/>
      <c r="E54" s="199"/>
    </row>
    <row r="55" spans="1:5" s="25" customFormat="1">
      <c r="A55" s="76" t="s">
        <v>8</v>
      </c>
      <c r="B55" s="122">
        <v>1834</v>
      </c>
      <c r="C55" s="123">
        <v>3705</v>
      </c>
      <c r="D55" s="197">
        <v>1712</v>
      </c>
      <c r="E55" s="197">
        <v>3644</v>
      </c>
    </row>
    <row r="56" spans="1:5" s="25" customFormat="1">
      <c r="A56" s="75" t="s">
        <v>9</v>
      </c>
      <c r="B56" s="121">
        <v>815</v>
      </c>
      <c r="C56" s="121"/>
      <c r="D56" s="198">
        <v>678</v>
      </c>
      <c r="E56" s="199"/>
    </row>
    <row r="57" spans="1:5" s="25" customFormat="1">
      <c r="A57" s="75" t="s">
        <v>10</v>
      </c>
      <c r="B57" s="121">
        <v>281</v>
      </c>
      <c r="C57" s="121"/>
      <c r="D57" s="198">
        <v>269</v>
      </c>
      <c r="E57" s="199"/>
    </row>
    <row r="58" spans="1:5" s="25" customFormat="1">
      <c r="A58" s="75" t="s">
        <v>11</v>
      </c>
      <c r="B58" s="121">
        <v>174</v>
      </c>
      <c r="C58" s="121"/>
      <c r="D58" s="198">
        <v>168</v>
      </c>
      <c r="E58" s="199"/>
    </row>
    <row r="59" spans="1:5" s="25" customFormat="1">
      <c r="A59" s="75" t="s">
        <v>12</v>
      </c>
      <c r="B59" s="121">
        <v>563</v>
      </c>
      <c r="C59" s="121"/>
      <c r="D59" s="198">
        <v>596</v>
      </c>
      <c r="E59" s="199"/>
    </row>
    <row r="60" spans="1:5" s="25" customFormat="1">
      <c r="A60" s="109" t="s">
        <v>130</v>
      </c>
      <c r="B60" s="121"/>
      <c r="C60" s="121"/>
      <c r="D60" s="198"/>
      <c r="E60" s="199"/>
    </row>
    <row r="61" spans="1:5" s="25" customFormat="1">
      <c r="A61" s="76" t="s">
        <v>8</v>
      </c>
      <c r="B61" s="122">
        <v>342</v>
      </c>
      <c r="C61" s="122">
        <v>722</v>
      </c>
      <c r="D61" s="196">
        <v>336</v>
      </c>
      <c r="E61" s="197">
        <v>734</v>
      </c>
    </row>
    <row r="62" spans="1:5" s="25" customFormat="1">
      <c r="A62" s="75" t="s">
        <v>9</v>
      </c>
      <c r="B62" s="121">
        <v>145</v>
      </c>
      <c r="C62" s="121"/>
      <c r="D62" s="198">
        <v>147</v>
      </c>
      <c r="E62" s="199"/>
    </row>
    <row r="63" spans="1:5" s="25" customFormat="1">
      <c r="A63" s="75" t="s">
        <v>10</v>
      </c>
      <c r="B63" s="121">
        <v>74</v>
      </c>
      <c r="C63" s="121"/>
      <c r="D63" s="198">
        <v>61</v>
      </c>
      <c r="E63" s="199"/>
    </row>
    <row r="64" spans="1:5" s="25" customFormat="1">
      <c r="A64" s="75" t="s">
        <v>11</v>
      </c>
      <c r="B64" s="121">
        <v>39</v>
      </c>
      <c r="C64" s="121"/>
      <c r="D64" s="198">
        <v>29</v>
      </c>
      <c r="E64" s="199"/>
    </row>
    <row r="65" spans="1:5" s="25" customFormat="1">
      <c r="A65" s="75" t="s">
        <v>12</v>
      </c>
      <c r="B65" s="121">
        <v>85</v>
      </c>
      <c r="C65" s="121"/>
      <c r="D65" s="198">
        <v>98</v>
      </c>
      <c r="E65" s="199"/>
    </row>
    <row r="66" spans="1:5" s="84" customFormat="1">
      <c r="A66" s="109" t="s">
        <v>131</v>
      </c>
      <c r="B66" s="121"/>
      <c r="C66" s="121"/>
      <c r="D66" s="198"/>
      <c r="E66" s="199"/>
    </row>
    <row r="67" spans="1:5" s="25" customFormat="1">
      <c r="A67" s="76" t="s">
        <v>8</v>
      </c>
      <c r="B67" s="122">
        <v>227</v>
      </c>
      <c r="C67" s="122">
        <v>622</v>
      </c>
      <c r="D67" s="196">
        <v>189</v>
      </c>
      <c r="E67" s="197">
        <v>593</v>
      </c>
    </row>
    <row r="68" spans="1:5" s="25" customFormat="1">
      <c r="A68" s="75" t="s">
        <v>9</v>
      </c>
      <c r="B68" s="121">
        <v>124</v>
      </c>
      <c r="C68" s="121"/>
      <c r="D68" s="198">
        <v>97</v>
      </c>
      <c r="E68" s="199"/>
    </row>
    <row r="69" spans="1:5" s="25" customFormat="1">
      <c r="A69" s="75" t="s">
        <v>10</v>
      </c>
      <c r="B69" s="121">
        <v>63</v>
      </c>
      <c r="C69" s="121"/>
      <c r="D69" s="198">
        <v>37</v>
      </c>
      <c r="E69" s="199"/>
    </row>
    <row r="70" spans="1:5" s="25" customFormat="1">
      <c r="A70" s="75" t="s">
        <v>11</v>
      </c>
      <c r="B70" s="121">
        <v>15</v>
      </c>
      <c r="C70" s="121"/>
      <c r="D70" s="198">
        <v>20</v>
      </c>
      <c r="E70" s="199"/>
    </row>
    <row r="71" spans="1:5" s="25" customFormat="1">
      <c r="A71" s="75" t="s">
        <v>12</v>
      </c>
      <c r="B71" s="121">
        <v>26</v>
      </c>
      <c r="C71" s="121"/>
      <c r="D71" s="198">
        <v>35</v>
      </c>
      <c r="E71" s="199"/>
    </row>
    <row r="72" spans="1:5" s="84" customFormat="1">
      <c r="A72" s="109" t="s">
        <v>132</v>
      </c>
      <c r="B72" s="121"/>
      <c r="C72" s="121"/>
      <c r="D72" s="198"/>
      <c r="E72" s="199"/>
    </row>
    <row r="73" spans="1:5" s="25" customFormat="1">
      <c r="A73" s="76" t="s">
        <v>8</v>
      </c>
      <c r="B73" s="122">
        <v>215</v>
      </c>
      <c r="C73" s="122">
        <v>536</v>
      </c>
      <c r="D73" s="196">
        <v>158</v>
      </c>
      <c r="E73" s="197">
        <v>479</v>
      </c>
    </row>
    <row r="74" spans="1:5" s="25" customFormat="1">
      <c r="A74" s="75" t="s">
        <v>9</v>
      </c>
      <c r="B74" s="121">
        <v>123</v>
      </c>
      <c r="C74" s="121"/>
      <c r="D74" s="198">
        <v>91</v>
      </c>
      <c r="E74" s="199"/>
    </row>
    <row r="75" spans="1:5" s="25" customFormat="1">
      <c r="A75" s="75" t="s">
        <v>10</v>
      </c>
      <c r="B75" s="121">
        <v>33</v>
      </c>
      <c r="C75" s="121"/>
      <c r="D75" s="198">
        <v>19</v>
      </c>
      <c r="E75" s="199"/>
    </row>
    <row r="76" spans="1:5" s="25" customFormat="1">
      <c r="A76" s="75" t="s">
        <v>11</v>
      </c>
      <c r="B76" s="121">
        <v>28</v>
      </c>
      <c r="C76" s="121"/>
      <c r="D76" s="198">
        <v>19</v>
      </c>
      <c r="E76" s="199"/>
    </row>
    <row r="77" spans="1:5" s="25" customFormat="1">
      <c r="A77" s="75" t="s">
        <v>12</v>
      </c>
      <c r="B77" s="121">
        <v>30</v>
      </c>
      <c r="C77" s="121"/>
      <c r="D77" s="198">
        <v>30</v>
      </c>
      <c r="E77" s="199"/>
    </row>
    <row r="78" spans="1:5" s="84" customFormat="1">
      <c r="A78" s="109" t="s">
        <v>133</v>
      </c>
      <c r="B78" s="121"/>
      <c r="C78" s="121"/>
      <c r="D78" s="198"/>
      <c r="E78" s="199"/>
    </row>
    <row r="79" spans="1:5" s="25" customFormat="1">
      <c r="A79" s="76" t="s">
        <v>8</v>
      </c>
      <c r="B79" s="122">
        <v>287</v>
      </c>
      <c r="C79" s="122">
        <v>791</v>
      </c>
      <c r="D79" s="196">
        <v>274</v>
      </c>
      <c r="E79" s="197">
        <v>774</v>
      </c>
    </row>
    <row r="80" spans="1:5" s="25" customFormat="1">
      <c r="A80" s="75" t="s">
        <v>9</v>
      </c>
      <c r="B80" s="121">
        <v>142</v>
      </c>
      <c r="C80" s="121"/>
      <c r="D80" s="198">
        <v>110</v>
      </c>
      <c r="E80" s="199"/>
    </row>
    <row r="81" spans="1:5" s="25" customFormat="1">
      <c r="A81" s="75" t="s">
        <v>10</v>
      </c>
      <c r="B81" s="121">
        <v>40</v>
      </c>
      <c r="C81" s="121"/>
      <c r="D81" s="198">
        <v>48</v>
      </c>
      <c r="E81" s="199"/>
    </row>
    <row r="82" spans="1:5" s="25" customFormat="1">
      <c r="A82" s="75" t="s">
        <v>11</v>
      </c>
      <c r="B82" s="121">
        <v>22</v>
      </c>
      <c r="C82" s="121"/>
      <c r="D82" s="198">
        <v>26</v>
      </c>
      <c r="E82" s="199"/>
    </row>
    <row r="83" spans="1:5" s="25" customFormat="1">
      <c r="A83" s="75" t="s">
        <v>12</v>
      </c>
      <c r="B83" s="121">
        <v>84</v>
      </c>
      <c r="C83" s="121"/>
      <c r="D83" s="198">
        <v>89</v>
      </c>
      <c r="E83" s="199"/>
    </row>
    <row r="84" spans="1:5" s="84" customFormat="1">
      <c r="A84" s="109" t="s">
        <v>134</v>
      </c>
      <c r="B84" s="121"/>
      <c r="C84" s="121"/>
      <c r="D84" s="198"/>
      <c r="E84" s="199"/>
    </row>
    <row r="85" spans="1:5" s="25" customFormat="1">
      <c r="A85" s="76" t="s">
        <v>8</v>
      </c>
      <c r="B85" s="122">
        <v>199</v>
      </c>
      <c r="C85" s="122">
        <v>604</v>
      </c>
      <c r="D85" s="196">
        <v>202</v>
      </c>
      <c r="E85" s="197">
        <v>614</v>
      </c>
    </row>
    <row r="86" spans="1:5" s="25" customFormat="1">
      <c r="A86" s="75" t="s">
        <v>9</v>
      </c>
      <c r="B86" s="121">
        <v>83</v>
      </c>
      <c r="C86" s="121"/>
      <c r="D86" s="198">
        <v>84</v>
      </c>
      <c r="E86" s="199"/>
    </row>
    <row r="87" spans="1:5" s="25" customFormat="1">
      <c r="A87" s="75" t="s">
        <v>10</v>
      </c>
      <c r="B87" s="121">
        <v>46</v>
      </c>
      <c r="C87" s="121"/>
      <c r="D87" s="198">
        <v>32</v>
      </c>
      <c r="E87" s="199"/>
    </row>
    <row r="88" spans="1:5" s="25" customFormat="1">
      <c r="A88" s="75" t="s">
        <v>11</v>
      </c>
      <c r="B88" s="121">
        <v>17</v>
      </c>
      <c r="C88" s="121"/>
      <c r="D88" s="198">
        <v>21</v>
      </c>
      <c r="E88" s="199"/>
    </row>
    <row r="89" spans="1:5" s="25" customFormat="1">
      <c r="A89" s="75" t="s">
        <v>12</v>
      </c>
      <c r="B89" s="121">
        <v>54</v>
      </c>
      <c r="C89" s="121"/>
      <c r="D89" s="198">
        <v>65</v>
      </c>
      <c r="E89" s="199"/>
    </row>
    <row r="90" spans="1:5" s="84" customFormat="1">
      <c r="A90" s="109" t="s">
        <v>135</v>
      </c>
      <c r="B90" s="121"/>
      <c r="C90" s="121"/>
      <c r="D90" s="198"/>
      <c r="E90" s="199"/>
    </row>
    <row r="91" spans="1:5" s="25" customFormat="1">
      <c r="A91" s="76" t="s">
        <v>8</v>
      </c>
      <c r="B91" s="122">
        <v>343</v>
      </c>
      <c r="C91" s="122">
        <v>809</v>
      </c>
      <c r="D91" s="196">
        <v>292</v>
      </c>
      <c r="E91" s="197">
        <v>802</v>
      </c>
    </row>
    <row r="92" spans="1:5" s="25" customFormat="1">
      <c r="A92" s="75" t="s">
        <v>9</v>
      </c>
      <c r="B92" s="121">
        <v>141</v>
      </c>
      <c r="C92" s="121"/>
      <c r="D92" s="198">
        <v>126</v>
      </c>
      <c r="E92" s="199"/>
    </row>
    <row r="93" spans="1:5" s="25" customFormat="1">
      <c r="A93" s="75" t="s">
        <v>10</v>
      </c>
      <c r="B93" s="121">
        <v>95</v>
      </c>
      <c r="C93" s="121"/>
      <c r="D93" s="198">
        <v>58</v>
      </c>
      <c r="E93" s="199"/>
    </row>
    <row r="94" spans="1:5" s="25" customFormat="1">
      <c r="A94" s="75" t="s">
        <v>11</v>
      </c>
      <c r="B94" s="121">
        <v>33</v>
      </c>
      <c r="C94" s="121"/>
      <c r="D94" s="198">
        <v>25</v>
      </c>
      <c r="E94" s="199"/>
    </row>
    <row r="95" spans="1:5" s="25" customFormat="1">
      <c r="A95" s="75" t="s">
        <v>12</v>
      </c>
      <c r="B95" s="121">
        <v>74</v>
      </c>
      <c r="C95" s="121"/>
      <c r="D95" s="198">
        <v>82</v>
      </c>
      <c r="E95" s="199"/>
    </row>
    <row r="96" spans="1:5" s="84" customFormat="1">
      <c r="A96" s="109" t="s">
        <v>136</v>
      </c>
      <c r="B96" s="121"/>
      <c r="C96" s="121"/>
      <c r="D96" s="198"/>
      <c r="E96" s="199"/>
    </row>
    <row r="97" spans="1:5" s="25" customFormat="1">
      <c r="A97" s="76" t="s">
        <v>8</v>
      </c>
      <c r="B97" s="107" t="s">
        <v>100</v>
      </c>
      <c r="C97" s="107" t="s">
        <v>100</v>
      </c>
      <c r="D97" s="123">
        <v>291</v>
      </c>
      <c r="E97" s="197">
        <v>673</v>
      </c>
    </row>
    <row r="98" spans="1:5" s="25" customFormat="1">
      <c r="A98" s="75" t="s">
        <v>9</v>
      </c>
      <c r="B98" s="107" t="s">
        <v>100</v>
      </c>
      <c r="D98" s="200">
        <v>124</v>
      </c>
      <c r="E98" s="199"/>
    </row>
    <row r="99" spans="1:5" s="25" customFormat="1">
      <c r="A99" s="75" t="s">
        <v>10</v>
      </c>
      <c r="B99" s="107" t="s">
        <v>100</v>
      </c>
      <c r="D99" s="200">
        <v>57</v>
      </c>
      <c r="E99" s="199"/>
    </row>
    <row r="100" spans="1:5" s="25" customFormat="1">
      <c r="A100" s="75" t="s">
        <v>11</v>
      </c>
      <c r="B100" s="107" t="s">
        <v>100</v>
      </c>
      <c r="D100" s="200">
        <v>23</v>
      </c>
      <c r="E100" s="199"/>
    </row>
    <row r="101" spans="1:5" s="25" customFormat="1">
      <c r="A101" s="75" t="s">
        <v>12</v>
      </c>
      <c r="B101" s="107" t="s">
        <v>100</v>
      </c>
      <c r="D101" s="200">
        <v>87</v>
      </c>
      <c r="E101" s="199"/>
    </row>
    <row r="102" spans="1:5" s="84" customFormat="1">
      <c r="A102" s="109" t="s">
        <v>137</v>
      </c>
      <c r="B102" s="121"/>
      <c r="C102" s="121"/>
      <c r="D102" s="198"/>
      <c r="E102" s="199"/>
    </row>
    <row r="103" spans="1:5" s="25" customFormat="1">
      <c r="A103" s="76" t="s">
        <v>8</v>
      </c>
      <c r="B103" s="107" t="s">
        <v>100</v>
      </c>
      <c r="C103" s="107" t="s">
        <v>100</v>
      </c>
      <c r="D103" s="123">
        <v>120</v>
      </c>
      <c r="E103" s="197">
        <v>279</v>
      </c>
    </row>
    <row r="104" spans="1:5" s="25" customFormat="1">
      <c r="A104" s="75" t="s">
        <v>9</v>
      </c>
      <c r="B104" s="107" t="s">
        <v>100</v>
      </c>
      <c r="D104" s="200">
        <v>52</v>
      </c>
      <c r="E104" s="199"/>
    </row>
    <row r="105" spans="1:5" s="25" customFormat="1">
      <c r="A105" s="75" t="s">
        <v>10</v>
      </c>
      <c r="B105" s="107" t="s">
        <v>100</v>
      </c>
      <c r="D105" s="200">
        <v>15</v>
      </c>
      <c r="E105" s="199"/>
    </row>
    <row r="106" spans="1:5" s="25" customFormat="1">
      <c r="A106" s="75" t="s">
        <v>11</v>
      </c>
      <c r="B106" s="107" t="s">
        <v>100</v>
      </c>
      <c r="D106" s="200">
        <v>6</v>
      </c>
      <c r="E106" s="199"/>
    </row>
    <row r="107" spans="1:5" s="25" customFormat="1">
      <c r="A107" s="75" t="s">
        <v>12</v>
      </c>
      <c r="B107" s="107" t="s">
        <v>100</v>
      </c>
      <c r="D107" s="200">
        <v>47</v>
      </c>
      <c r="E107" s="199"/>
    </row>
    <row r="108" spans="1:5" s="84" customFormat="1">
      <c r="A108" s="109" t="s">
        <v>138</v>
      </c>
      <c r="B108" s="121"/>
      <c r="C108" s="121"/>
      <c r="D108" s="198"/>
      <c r="E108" s="199"/>
    </row>
    <row r="109" spans="1:5" s="25" customFormat="1">
      <c r="A109" s="76" t="s">
        <v>8</v>
      </c>
      <c r="B109" s="122">
        <v>127</v>
      </c>
      <c r="C109" s="122">
        <v>281</v>
      </c>
      <c r="D109" s="64" t="s">
        <v>100</v>
      </c>
      <c r="E109" s="201" t="s">
        <v>100</v>
      </c>
    </row>
    <row r="110" spans="1:5" s="25" customFormat="1">
      <c r="A110" s="75" t="s">
        <v>9</v>
      </c>
      <c r="B110" s="121">
        <v>47</v>
      </c>
      <c r="C110" s="121"/>
      <c r="D110" s="64" t="s">
        <v>100</v>
      </c>
      <c r="E110" s="202"/>
    </row>
    <row r="111" spans="1:5" s="25" customFormat="1">
      <c r="A111" s="75" t="s">
        <v>10</v>
      </c>
      <c r="B111" s="121">
        <v>28</v>
      </c>
      <c r="C111" s="121"/>
      <c r="D111" s="64" t="s">
        <v>100</v>
      </c>
      <c r="E111" s="202"/>
    </row>
    <row r="112" spans="1:5" s="25" customFormat="1">
      <c r="A112" s="75" t="s">
        <v>11</v>
      </c>
      <c r="B112" s="121">
        <v>16</v>
      </c>
      <c r="C112" s="121"/>
      <c r="D112" s="64" t="s">
        <v>100</v>
      </c>
      <c r="E112" s="202"/>
    </row>
    <row r="113" spans="1:5" s="25" customFormat="1">
      <c r="A113" s="75" t="s">
        <v>12</v>
      </c>
      <c r="B113" s="121">
        <v>36</v>
      </c>
      <c r="C113" s="121"/>
      <c r="D113" s="64" t="s">
        <v>100</v>
      </c>
      <c r="E113" s="202"/>
    </row>
    <row r="114" spans="1:5" s="84" customFormat="1">
      <c r="A114" s="109" t="s">
        <v>139</v>
      </c>
      <c r="B114" s="121"/>
      <c r="C114" s="121"/>
      <c r="D114" s="203"/>
      <c r="E114" s="202"/>
    </row>
    <row r="115" spans="1:5" s="25" customFormat="1">
      <c r="A115" s="76" t="s">
        <v>8</v>
      </c>
      <c r="B115" s="122">
        <v>159</v>
      </c>
      <c r="C115" s="122">
        <v>301</v>
      </c>
      <c r="D115" s="64" t="s">
        <v>100</v>
      </c>
      <c r="E115" s="201" t="s">
        <v>100</v>
      </c>
    </row>
    <row r="116" spans="1:5" s="25" customFormat="1">
      <c r="A116" s="75" t="s">
        <v>9</v>
      </c>
      <c r="B116" s="121">
        <v>62</v>
      </c>
      <c r="C116" s="121"/>
      <c r="D116" s="64" t="s">
        <v>100</v>
      </c>
      <c r="E116" s="202"/>
    </row>
    <row r="117" spans="1:5" s="25" customFormat="1">
      <c r="A117" s="75" t="s">
        <v>10</v>
      </c>
      <c r="B117" s="121">
        <v>43</v>
      </c>
      <c r="C117" s="121"/>
      <c r="D117" s="64" t="s">
        <v>100</v>
      </c>
      <c r="E117" s="202"/>
    </row>
    <row r="118" spans="1:5" s="25" customFormat="1">
      <c r="A118" s="75" t="s">
        <v>11</v>
      </c>
      <c r="B118" s="121">
        <v>12</v>
      </c>
      <c r="C118" s="121"/>
      <c r="D118" s="64" t="s">
        <v>100</v>
      </c>
      <c r="E118" s="202"/>
    </row>
    <row r="119" spans="1:5" s="25" customFormat="1">
      <c r="A119" s="75" t="s">
        <v>12</v>
      </c>
      <c r="B119" s="121">
        <v>42</v>
      </c>
      <c r="C119" s="121"/>
      <c r="D119" s="64" t="s">
        <v>100</v>
      </c>
      <c r="E119" s="202"/>
    </row>
    <row r="120" spans="1:5" s="84" customFormat="1">
      <c r="A120" s="46" t="s">
        <v>140</v>
      </c>
      <c r="B120" s="121"/>
      <c r="C120" s="121"/>
      <c r="D120" s="203"/>
      <c r="E120" s="202"/>
    </row>
    <row r="121" spans="1:5" s="25" customFormat="1">
      <c r="A121" s="76" t="s">
        <v>8</v>
      </c>
      <c r="B121" s="122">
        <v>140</v>
      </c>
      <c r="C121" s="122">
        <v>395</v>
      </c>
      <c r="D121" s="64" t="s">
        <v>100</v>
      </c>
      <c r="E121" s="201" t="s">
        <v>100</v>
      </c>
    </row>
    <row r="122" spans="1:5" s="25" customFormat="1">
      <c r="A122" s="75" t="s">
        <v>9</v>
      </c>
      <c r="B122" s="121">
        <v>60</v>
      </c>
      <c r="C122" s="121"/>
      <c r="D122" s="64" t="s">
        <v>100</v>
      </c>
      <c r="E122" s="202"/>
    </row>
    <row r="123" spans="1:5" s="25" customFormat="1">
      <c r="A123" s="75" t="s">
        <v>10</v>
      </c>
      <c r="B123" s="121">
        <v>33</v>
      </c>
      <c r="C123" s="121"/>
      <c r="D123" s="64" t="s">
        <v>100</v>
      </c>
      <c r="E123" s="202"/>
    </row>
    <row r="124" spans="1:5" s="25" customFormat="1">
      <c r="A124" s="75" t="s">
        <v>11</v>
      </c>
      <c r="B124" s="121">
        <v>16</v>
      </c>
      <c r="C124" s="121"/>
      <c r="D124" s="64" t="s">
        <v>100</v>
      </c>
      <c r="E124" s="202"/>
    </row>
    <row r="125" spans="1:5" s="25" customFormat="1">
      <c r="A125" s="75" t="s">
        <v>12</v>
      </c>
      <c r="B125" s="121">
        <v>31</v>
      </c>
      <c r="C125" s="121"/>
      <c r="D125" s="64" t="s">
        <v>100</v>
      </c>
      <c r="E125" s="202"/>
    </row>
    <row r="126" spans="1:5" s="84" customFormat="1">
      <c r="A126" s="109" t="s">
        <v>141</v>
      </c>
      <c r="B126" s="121"/>
      <c r="C126" s="121"/>
      <c r="D126" s="203"/>
      <c r="E126" s="202"/>
    </row>
    <row r="127" spans="1:5" s="25" customFormat="1">
      <c r="A127" s="76" t="s">
        <v>8</v>
      </c>
      <c r="B127" s="122">
        <v>121</v>
      </c>
      <c r="C127" s="122">
        <v>293</v>
      </c>
      <c r="D127" s="64" t="s">
        <v>100</v>
      </c>
      <c r="E127" s="201" t="s">
        <v>100</v>
      </c>
    </row>
    <row r="128" spans="1:5" s="25" customFormat="1">
      <c r="A128" s="75" t="s">
        <v>9</v>
      </c>
      <c r="B128" s="121">
        <v>41</v>
      </c>
      <c r="C128" s="121"/>
      <c r="D128" s="64" t="s">
        <v>100</v>
      </c>
      <c r="E128" s="202"/>
    </row>
    <row r="129" spans="1:5" s="25" customFormat="1">
      <c r="A129" s="75" t="s">
        <v>10</v>
      </c>
      <c r="B129" s="121">
        <v>34</v>
      </c>
      <c r="C129" s="121"/>
      <c r="D129" s="64" t="s">
        <v>100</v>
      </c>
      <c r="E129" s="202"/>
    </row>
    <row r="130" spans="1:5" s="25" customFormat="1">
      <c r="A130" s="75" t="s">
        <v>11</v>
      </c>
      <c r="B130" s="121">
        <v>14</v>
      </c>
      <c r="C130" s="121"/>
      <c r="D130" s="64" t="s">
        <v>100</v>
      </c>
      <c r="E130" s="202"/>
    </row>
    <row r="131" spans="1:5" s="25" customFormat="1">
      <c r="A131" s="75" t="s">
        <v>12</v>
      </c>
      <c r="B131" s="121">
        <v>32</v>
      </c>
      <c r="C131" s="121"/>
      <c r="D131" s="64" t="s">
        <v>100</v>
      </c>
      <c r="E131" s="202"/>
    </row>
    <row r="132" spans="1:5" s="84" customFormat="1">
      <c r="A132" s="109" t="s">
        <v>142</v>
      </c>
      <c r="B132" s="121"/>
      <c r="C132" s="121"/>
      <c r="D132" s="198"/>
      <c r="E132" s="199"/>
    </row>
    <row r="133" spans="1:5" s="25" customFormat="1">
      <c r="A133" s="76" t="s">
        <v>8</v>
      </c>
      <c r="B133" s="107" t="s">
        <v>100</v>
      </c>
      <c r="C133" s="107" t="s">
        <v>100</v>
      </c>
      <c r="D133" s="123">
        <v>242</v>
      </c>
      <c r="E133" s="197">
        <v>784</v>
      </c>
    </row>
    <row r="134" spans="1:5" s="25" customFormat="1">
      <c r="A134" s="75" t="s">
        <v>9</v>
      </c>
      <c r="B134" s="107" t="s">
        <v>100</v>
      </c>
      <c r="D134" s="200">
        <v>132</v>
      </c>
      <c r="E134" s="199"/>
    </row>
    <row r="135" spans="1:5" s="25" customFormat="1">
      <c r="A135" s="75" t="s">
        <v>10</v>
      </c>
      <c r="B135" s="107" t="s">
        <v>100</v>
      </c>
      <c r="D135" s="200">
        <v>50</v>
      </c>
      <c r="E135" s="199"/>
    </row>
    <row r="136" spans="1:5" s="25" customFormat="1">
      <c r="A136" s="75" t="s">
        <v>11</v>
      </c>
      <c r="B136" s="107" t="s">
        <v>100</v>
      </c>
      <c r="D136" s="200">
        <v>21</v>
      </c>
      <c r="E136" s="199"/>
    </row>
    <row r="137" spans="1:5" s="25" customFormat="1">
      <c r="A137" s="75" t="s">
        <v>12</v>
      </c>
      <c r="B137" s="107" t="s">
        <v>100</v>
      </c>
      <c r="D137" s="200">
        <v>39</v>
      </c>
      <c r="E137" s="199"/>
    </row>
    <row r="138" spans="1:5" s="84" customFormat="1">
      <c r="A138" s="109" t="s">
        <v>143</v>
      </c>
      <c r="B138" s="121"/>
      <c r="C138" s="121"/>
      <c r="D138" s="203"/>
      <c r="E138" s="202"/>
    </row>
    <row r="139" spans="1:5" s="25" customFormat="1">
      <c r="A139" s="76" t="s">
        <v>8</v>
      </c>
      <c r="B139" s="122">
        <v>90</v>
      </c>
      <c r="C139" s="122">
        <v>201</v>
      </c>
      <c r="D139" s="64" t="s">
        <v>100</v>
      </c>
      <c r="E139" s="201" t="s">
        <v>100</v>
      </c>
    </row>
    <row r="140" spans="1:5" s="25" customFormat="1">
      <c r="A140" s="75" t="s">
        <v>9</v>
      </c>
      <c r="B140" s="121">
        <v>44</v>
      </c>
      <c r="C140" s="121"/>
      <c r="D140" s="64" t="s">
        <v>100</v>
      </c>
      <c r="E140" s="202"/>
    </row>
    <row r="141" spans="1:5" s="25" customFormat="1">
      <c r="A141" s="75" t="s">
        <v>10</v>
      </c>
      <c r="B141" s="121">
        <v>18</v>
      </c>
      <c r="C141" s="121"/>
      <c r="D141" s="64" t="s">
        <v>100</v>
      </c>
      <c r="E141" s="202"/>
    </row>
    <row r="142" spans="1:5" s="25" customFormat="1">
      <c r="A142" s="75" t="s">
        <v>11</v>
      </c>
      <c r="B142" s="121">
        <v>12</v>
      </c>
      <c r="C142" s="121"/>
      <c r="D142" s="64" t="s">
        <v>100</v>
      </c>
      <c r="E142" s="202"/>
    </row>
    <row r="143" spans="1:5" s="25" customFormat="1">
      <c r="A143" s="75" t="s">
        <v>12</v>
      </c>
      <c r="B143" s="121">
        <v>16</v>
      </c>
      <c r="C143" s="121"/>
      <c r="D143" s="64" t="s">
        <v>100</v>
      </c>
      <c r="E143" s="202"/>
    </row>
    <row r="144" spans="1:5" s="84" customFormat="1">
      <c r="A144" s="109" t="s">
        <v>144</v>
      </c>
      <c r="B144" s="121"/>
      <c r="C144" s="121"/>
      <c r="D144" s="203"/>
      <c r="E144" s="202"/>
    </row>
    <row r="145" spans="1:5" s="25" customFormat="1">
      <c r="A145" s="76" t="s">
        <v>8</v>
      </c>
      <c r="B145" s="122">
        <v>115</v>
      </c>
      <c r="C145" s="122">
        <v>248</v>
      </c>
      <c r="D145" s="64" t="s">
        <v>100</v>
      </c>
      <c r="E145" s="201" t="s">
        <v>100</v>
      </c>
    </row>
    <row r="146" spans="1:5" s="25" customFormat="1">
      <c r="A146" s="75" t="s">
        <v>9</v>
      </c>
      <c r="B146" s="121">
        <v>50</v>
      </c>
      <c r="C146" s="121"/>
      <c r="D146" s="64" t="s">
        <v>100</v>
      </c>
      <c r="E146" s="202"/>
    </row>
    <row r="147" spans="1:5" s="25" customFormat="1">
      <c r="A147" s="75" t="s">
        <v>10</v>
      </c>
      <c r="B147" s="121">
        <v>33</v>
      </c>
      <c r="C147" s="121"/>
      <c r="D147" s="64" t="s">
        <v>100</v>
      </c>
      <c r="E147" s="202"/>
    </row>
    <row r="148" spans="1:5" s="25" customFormat="1">
      <c r="A148" s="75" t="s">
        <v>11</v>
      </c>
      <c r="B148" s="121">
        <v>9</v>
      </c>
      <c r="C148" s="121"/>
      <c r="D148" s="64" t="s">
        <v>100</v>
      </c>
      <c r="E148" s="202"/>
    </row>
    <row r="149" spans="1:5" s="25" customFormat="1">
      <c r="A149" s="75" t="s">
        <v>12</v>
      </c>
      <c r="B149" s="121">
        <v>24</v>
      </c>
      <c r="C149" s="121"/>
      <c r="D149" s="64" t="s">
        <v>100</v>
      </c>
      <c r="E149" s="202"/>
    </row>
    <row r="150" spans="1:5" s="84" customFormat="1">
      <c r="A150" s="109" t="s">
        <v>145</v>
      </c>
      <c r="B150" s="121"/>
      <c r="C150" s="121"/>
      <c r="D150" s="198"/>
      <c r="E150" s="199"/>
    </row>
    <row r="151" spans="1:5" s="25" customFormat="1">
      <c r="A151" s="76" t="s">
        <v>8</v>
      </c>
      <c r="B151" s="107" t="s">
        <v>100</v>
      </c>
      <c r="C151" s="107" t="s">
        <v>100</v>
      </c>
      <c r="D151" s="123">
        <v>392</v>
      </c>
      <c r="E151" s="197">
        <v>866</v>
      </c>
    </row>
    <row r="152" spans="1:5" s="25" customFormat="1">
      <c r="A152" s="75" t="s">
        <v>9</v>
      </c>
      <c r="B152" s="107" t="s">
        <v>100</v>
      </c>
      <c r="D152" s="200">
        <v>138</v>
      </c>
      <c r="E152" s="199"/>
    </row>
    <row r="153" spans="1:5" s="25" customFormat="1">
      <c r="A153" s="75" t="s">
        <v>10</v>
      </c>
      <c r="B153" s="107" t="s">
        <v>100</v>
      </c>
      <c r="D153" s="200">
        <v>79</v>
      </c>
      <c r="E153" s="199"/>
    </row>
    <row r="154" spans="1:5" s="25" customFormat="1">
      <c r="A154" s="75" t="s">
        <v>11</v>
      </c>
      <c r="B154" s="107" t="s">
        <v>100</v>
      </c>
      <c r="D154" s="200">
        <v>28</v>
      </c>
      <c r="E154" s="199"/>
    </row>
    <row r="155" spans="1:5" s="25" customFormat="1">
      <c r="A155" s="75" t="s">
        <v>12</v>
      </c>
      <c r="B155" s="107" t="s">
        <v>100</v>
      </c>
      <c r="D155" s="200">
        <v>146</v>
      </c>
      <c r="E155" s="199"/>
    </row>
    <row r="156" spans="1:5" s="84" customFormat="1">
      <c r="A156" s="109" t="s">
        <v>146</v>
      </c>
      <c r="B156" s="121"/>
      <c r="C156" s="121"/>
      <c r="D156" s="203"/>
      <c r="E156" s="202"/>
    </row>
    <row r="157" spans="1:5" s="25" customFormat="1">
      <c r="A157" s="76" t="s">
        <v>8</v>
      </c>
      <c r="B157" s="122">
        <v>76</v>
      </c>
      <c r="C157" s="122">
        <v>191</v>
      </c>
      <c r="D157" s="64" t="s">
        <v>100</v>
      </c>
      <c r="E157" s="201" t="s">
        <v>100</v>
      </c>
    </row>
    <row r="158" spans="1:5" s="25" customFormat="1">
      <c r="A158" s="75" t="s">
        <v>9</v>
      </c>
      <c r="B158" s="121">
        <v>31</v>
      </c>
      <c r="C158" s="121"/>
      <c r="D158" s="64" t="s">
        <v>100</v>
      </c>
      <c r="E158" s="202"/>
    </row>
    <row r="159" spans="1:5" s="25" customFormat="1">
      <c r="A159" s="75" t="s">
        <v>10</v>
      </c>
      <c r="B159" s="121">
        <v>10</v>
      </c>
      <c r="C159" s="121"/>
      <c r="D159" s="64" t="s">
        <v>100</v>
      </c>
      <c r="E159" s="202"/>
    </row>
    <row r="160" spans="1:5" s="25" customFormat="1">
      <c r="A160" s="75" t="s">
        <v>11</v>
      </c>
      <c r="B160" s="121">
        <v>9</v>
      </c>
      <c r="C160" s="121"/>
      <c r="D160" s="64" t="s">
        <v>100</v>
      </c>
      <c r="E160" s="202"/>
    </row>
    <row r="161" spans="1:5" s="25" customFormat="1">
      <c r="A161" s="75" t="s">
        <v>12</v>
      </c>
      <c r="B161" s="121">
        <v>28</v>
      </c>
      <c r="C161" s="121"/>
      <c r="D161" s="64" t="s">
        <v>100</v>
      </c>
      <c r="E161" s="202"/>
    </row>
    <row r="162" spans="1:5" s="84" customFormat="1">
      <c r="A162" s="109" t="s">
        <v>147</v>
      </c>
      <c r="B162" s="121"/>
      <c r="C162" s="121"/>
      <c r="D162" s="198"/>
      <c r="E162" s="199"/>
    </row>
    <row r="163" spans="1:5" s="25" customFormat="1">
      <c r="A163" s="76" t="s">
        <v>8</v>
      </c>
      <c r="B163" s="107" t="s">
        <v>100</v>
      </c>
      <c r="C163" s="107" t="s">
        <v>100</v>
      </c>
      <c r="D163" s="123">
        <v>131</v>
      </c>
      <c r="E163" s="197">
        <v>331</v>
      </c>
    </row>
    <row r="164" spans="1:5" s="25" customFormat="1">
      <c r="A164" s="75" t="s">
        <v>9</v>
      </c>
      <c r="B164" s="107" t="s">
        <v>100</v>
      </c>
      <c r="D164" s="200">
        <v>53</v>
      </c>
      <c r="E164" s="199"/>
    </row>
    <row r="165" spans="1:5" s="25" customFormat="1">
      <c r="A165" s="75" t="s">
        <v>10</v>
      </c>
      <c r="B165" s="107" t="s">
        <v>100</v>
      </c>
      <c r="D165" s="200">
        <v>35</v>
      </c>
      <c r="E165" s="199"/>
    </row>
    <row r="166" spans="1:5" s="25" customFormat="1">
      <c r="A166" s="75" t="s">
        <v>11</v>
      </c>
      <c r="B166" s="107" t="s">
        <v>100</v>
      </c>
      <c r="D166" s="200">
        <v>19</v>
      </c>
      <c r="E166" s="199"/>
    </row>
    <row r="167" spans="1:5" s="25" customFormat="1">
      <c r="A167" s="75" t="s">
        <v>12</v>
      </c>
      <c r="B167" s="107" t="s">
        <v>100</v>
      </c>
      <c r="D167" s="200">
        <v>23</v>
      </c>
      <c r="E167" s="199"/>
    </row>
    <row r="168" spans="1:5" s="84" customFormat="1">
      <c r="A168" s="109" t="s">
        <v>148</v>
      </c>
      <c r="B168" s="121"/>
      <c r="C168" s="121"/>
      <c r="D168" s="203"/>
      <c r="E168" s="202"/>
    </row>
    <row r="169" spans="1:5" s="25" customFormat="1">
      <c r="A169" s="76" t="s">
        <v>8</v>
      </c>
      <c r="B169" s="122">
        <v>141</v>
      </c>
      <c r="C169" s="122">
        <v>313</v>
      </c>
      <c r="D169" s="64" t="s">
        <v>100</v>
      </c>
      <c r="E169" s="201" t="s">
        <v>100</v>
      </c>
    </row>
    <row r="170" spans="1:5" s="25" customFormat="1">
      <c r="A170" s="75" t="s">
        <v>9</v>
      </c>
      <c r="B170" s="121">
        <v>43</v>
      </c>
      <c r="C170" s="121"/>
      <c r="D170" s="64" t="s">
        <v>100</v>
      </c>
      <c r="E170" s="202"/>
    </row>
    <row r="171" spans="1:5" s="25" customFormat="1">
      <c r="A171" s="75" t="s">
        <v>10</v>
      </c>
      <c r="B171" s="121">
        <v>33</v>
      </c>
      <c r="C171" s="121"/>
      <c r="D171" s="64" t="s">
        <v>100</v>
      </c>
      <c r="E171" s="202"/>
    </row>
    <row r="172" spans="1:5" s="25" customFormat="1">
      <c r="A172" s="75" t="s">
        <v>11</v>
      </c>
      <c r="B172" s="121">
        <v>21</v>
      </c>
      <c r="C172" s="121"/>
      <c r="D172" s="64" t="s">
        <v>100</v>
      </c>
      <c r="E172" s="202"/>
    </row>
    <row r="173" spans="1:5" s="25" customFormat="1">
      <c r="A173" s="75" t="s">
        <v>12</v>
      </c>
      <c r="B173" s="121">
        <v>44</v>
      </c>
      <c r="C173" s="121"/>
      <c r="D173" s="64" t="s">
        <v>100</v>
      </c>
      <c r="E173" s="202"/>
    </row>
    <row r="174" spans="1:5" s="84" customFormat="1">
      <c r="A174" s="109" t="s">
        <v>149</v>
      </c>
      <c r="B174" s="121"/>
      <c r="C174" s="121"/>
      <c r="D174" s="203"/>
      <c r="E174" s="202"/>
    </row>
    <row r="175" spans="1:5" s="25" customFormat="1">
      <c r="A175" s="76" t="s">
        <v>8</v>
      </c>
      <c r="B175" s="122">
        <v>125</v>
      </c>
      <c r="C175" s="122">
        <v>349</v>
      </c>
      <c r="D175" s="64" t="s">
        <v>100</v>
      </c>
      <c r="E175" s="201" t="s">
        <v>100</v>
      </c>
    </row>
    <row r="176" spans="1:5" s="25" customFormat="1">
      <c r="A176" s="75" t="s">
        <v>9</v>
      </c>
      <c r="B176" s="121">
        <v>56</v>
      </c>
      <c r="C176" s="121"/>
      <c r="D176" s="64" t="s">
        <v>100</v>
      </c>
      <c r="E176" s="202"/>
    </row>
    <row r="177" spans="1:5" s="25" customFormat="1">
      <c r="A177" s="75" t="s">
        <v>10</v>
      </c>
      <c r="B177" s="121">
        <v>29</v>
      </c>
      <c r="C177" s="121"/>
      <c r="D177" s="64" t="s">
        <v>100</v>
      </c>
      <c r="E177" s="202"/>
    </row>
    <row r="178" spans="1:5" s="25" customFormat="1">
      <c r="A178" s="75" t="s">
        <v>11</v>
      </c>
      <c r="B178" s="121">
        <v>8</v>
      </c>
      <c r="C178" s="121"/>
      <c r="D178" s="64" t="s">
        <v>100</v>
      </c>
      <c r="E178" s="202"/>
    </row>
    <row r="179" spans="1:5" s="25" customFormat="1">
      <c r="A179" s="75" t="s">
        <v>12</v>
      </c>
      <c r="B179" s="121">
        <v>32</v>
      </c>
      <c r="C179" s="121"/>
      <c r="D179" s="64" t="s">
        <v>100</v>
      </c>
      <c r="E179" s="202"/>
    </row>
    <row r="180" spans="1:5" s="84" customFormat="1">
      <c r="A180" s="109" t="s">
        <v>150</v>
      </c>
      <c r="B180" s="121"/>
      <c r="C180" s="121"/>
      <c r="D180" s="203"/>
      <c r="E180" s="202"/>
    </row>
    <row r="181" spans="1:5" s="25" customFormat="1">
      <c r="A181" s="76" t="s">
        <v>8</v>
      </c>
      <c r="B181" s="122">
        <v>63</v>
      </c>
      <c r="C181" s="122">
        <v>166</v>
      </c>
      <c r="D181" s="64" t="s">
        <v>100</v>
      </c>
      <c r="E181" s="201" t="s">
        <v>100</v>
      </c>
    </row>
    <row r="182" spans="1:5" s="25" customFormat="1">
      <c r="A182" s="75" t="s">
        <v>9</v>
      </c>
      <c r="B182" s="121">
        <v>25</v>
      </c>
      <c r="C182" s="121"/>
      <c r="D182" s="64" t="s">
        <v>100</v>
      </c>
      <c r="E182" s="202"/>
    </row>
    <row r="183" spans="1:5" s="25" customFormat="1">
      <c r="A183" s="75" t="s">
        <v>10</v>
      </c>
      <c r="B183" s="121">
        <v>19</v>
      </c>
      <c r="C183" s="121"/>
      <c r="D183" s="64" t="s">
        <v>100</v>
      </c>
      <c r="E183" s="202"/>
    </row>
    <row r="184" spans="1:5" s="25" customFormat="1">
      <c r="A184" s="75" t="s">
        <v>11</v>
      </c>
      <c r="B184" s="121">
        <v>9</v>
      </c>
      <c r="C184" s="121"/>
      <c r="D184" s="64" t="s">
        <v>100</v>
      </c>
      <c r="E184" s="202"/>
    </row>
    <row r="185" spans="1:5" s="25" customFormat="1">
      <c r="A185" s="75" t="s">
        <v>12</v>
      </c>
      <c r="B185" s="121">
        <v>11</v>
      </c>
      <c r="C185" s="121"/>
      <c r="D185" s="64" t="s">
        <v>100</v>
      </c>
      <c r="E185" s="202"/>
    </row>
    <row r="186" spans="1:5" s="84" customFormat="1">
      <c r="A186" s="109" t="s">
        <v>151</v>
      </c>
      <c r="B186" s="121"/>
      <c r="C186" s="121"/>
      <c r="D186" s="198"/>
      <c r="E186" s="199"/>
    </row>
    <row r="187" spans="1:5" s="25" customFormat="1">
      <c r="A187" s="76" t="s">
        <v>8</v>
      </c>
      <c r="B187" s="107" t="s">
        <v>100</v>
      </c>
      <c r="C187" s="107" t="s">
        <v>100</v>
      </c>
      <c r="D187" s="123">
        <v>131</v>
      </c>
      <c r="E187" s="197">
        <v>303</v>
      </c>
    </row>
    <row r="188" spans="1:5" s="25" customFormat="1">
      <c r="A188" s="75" t="s">
        <v>9</v>
      </c>
      <c r="B188" s="107" t="s">
        <v>100</v>
      </c>
      <c r="D188" s="200">
        <v>55</v>
      </c>
      <c r="E188" s="199"/>
    </row>
    <row r="189" spans="1:5" s="25" customFormat="1">
      <c r="A189" s="75" t="s">
        <v>10</v>
      </c>
      <c r="B189" s="107" t="s">
        <v>100</v>
      </c>
      <c r="D189" s="200">
        <v>23</v>
      </c>
      <c r="E189" s="199"/>
    </row>
    <row r="190" spans="1:5" s="25" customFormat="1">
      <c r="A190" s="75" t="s">
        <v>11</v>
      </c>
      <c r="B190" s="107" t="s">
        <v>100</v>
      </c>
      <c r="D190" s="200">
        <v>24</v>
      </c>
      <c r="E190" s="199"/>
    </row>
    <row r="191" spans="1:5" s="25" customFormat="1">
      <c r="A191" s="75" t="s">
        <v>12</v>
      </c>
      <c r="B191" s="107" t="s">
        <v>100</v>
      </c>
      <c r="D191" s="200">
        <v>29</v>
      </c>
      <c r="E191" s="199"/>
    </row>
    <row r="192" spans="1:5" s="84" customFormat="1">
      <c r="A192" s="109" t="s">
        <v>152</v>
      </c>
      <c r="B192" s="121"/>
      <c r="C192" s="121"/>
      <c r="D192" s="198"/>
      <c r="E192" s="199"/>
    </row>
    <row r="193" spans="1:5" s="25" customFormat="1">
      <c r="A193" s="76" t="s">
        <v>8</v>
      </c>
      <c r="B193" s="107" t="s">
        <v>100</v>
      </c>
      <c r="C193" s="107" t="s">
        <v>100</v>
      </c>
      <c r="D193" s="123">
        <v>142</v>
      </c>
      <c r="E193" s="197">
        <v>280</v>
      </c>
    </row>
    <row r="194" spans="1:5" s="25" customFormat="1">
      <c r="A194" s="75" t="s">
        <v>9</v>
      </c>
      <c r="B194" s="107" t="s">
        <v>100</v>
      </c>
      <c r="D194" s="200">
        <v>50</v>
      </c>
      <c r="E194" s="199"/>
    </row>
    <row r="195" spans="1:5" s="25" customFormat="1">
      <c r="A195" s="75" t="s">
        <v>10</v>
      </c>
      <c r="B195" s="107" t="s">
        <v>100</v>
      </c>
      <c r="D195" s="200">
        <v>15</v>
      </c>
      <c r="E195" s="199"/>
    </row>
    <row r="196" spans="1:5" s="25" customFormat="1">
      <c r="A196" s="75" t="s">
        <v>11</v>
      </c>
      <c r="B196" s="107" t="s">
        <v>100</v>
      </c>
      <c r="D196" s="200">
        <v>5</v>
      </c>
      <c r="E196" s="199"/>
    </row>
    <row r="197" spans="1:5" s="25" customFormat="1">
      <c r="A197" s="75" t="s">
        <v>12</v>
      </c>
      <c r="B197" s="107" t="s">
        <v>100</v>
      </c>
      <c r="D197" s="200">
        <v>72</v>
      </c>
      <c r="E197" s="199"/>
    </row>
    <row r="198" spans="1:5" s="84" customFormat="1">
      <c r="A198" s="109" t="s">
        <v>153</v>
      </c>
      <c r="B198" s="121"/>
      <c r="C198" s="121"/>
      <c r="D198" s="198"/>
      <c r="E198" s="199"/>
    </row>
    <row r="199" spans="1:5" s="25" customFormat="1">
      <c r="A199" s="76" t="s">
        <v>8</v>
      </c>
      <c r="B199" s="107" t="s">
        <v>100</v>
      </c>
      <c r="C199" s="107" t="s">
        <v>100</v>
      </c>
      <c r="D199" s="123">
        <v>207</v>
      </c>
      <c r="E199" s="197">
        <v>631</v>
      </c>
    </row>
    <row r="200" spans="1:5" s="25" customFormat="1">
      <c r="A200" s="75" t="s">
        <v>9</v>
      </c>
      <c r="B200" s="107" t="s">
        <v>100</v>
      </c>
      <c r="D200" s="200">
        <v>105</v>
      </c>
      <c r="E200" s="199"/>
    </row>
    <row r="201" spans="1:5" s="25" customFormat="1">
      <c r="A201" s="75" t="s">
        <v>10</v>
      </c>
      <c r="B201" s="107" t="s">
        <v>100</v>
      </c>
      <c r="D201" s="200">
        <v>46</v>
      </c>
      <c r="E201" s="199"/>
    </row>
    <row r="202" spans="1:5" s="25" customFormat="1">
      <c r="A202" s="75" t="s">
        <v>11</v>
      </c>
      <c r="B202" s="107" t="s">
        <v>100</v>
      </c>
      <c r="D202" s="200">
        <v>9</v>
      </c>
      <c r="E202" s="199"/>
    </row>
    <row r="203" spans="1:5" s="25" customFormat="1">
      <c r="A203" s="75" t="s">
        <v>12</v>
      </c>
      <c r="B203" s="107" t="s">
        <v>100</v>
      </c>
      <c r="D203" s="200">
        <v>47</v>
      </c>
      <c r="E203" s="199"/>
    </row>
    <row r="204" spans="1:5" s="84" customFormat="1">
      <c r="A204" s="109" t="s">
        <v>154</v>
      </c>
      <c r="B204" s="121"/>
      <c r="C204" s="121"/>
      <c r="D204" s="198"/>
      <c r="E204" s="199"/>
    </row>
    <row r="205" spans="1:5" s="25" customFormat="1">
      <c r="A205" s="76" t="s">
        <v>8</v>
      </c>
      <c r="B205" s="107" t="s">
        <v>100</v>
      </c>
      <c r="C205" s="107" t="s">
        <v>100</v>
      </c>
      <c r="D205" s="123">
        <v>182</v>
      </c>
      <c r="E205" s="197">
        <v>647</v>
      </c>
    </row>
    <row r="206" spans="1:5" s="25" customFormat="1">
      <c r="A206" s="75" t="s">
        <v>9</v>
      </c>
      <c r="B206" s="107" t="s">
        <v>100</v>
      </c>
      <c r="D206" s="200">
        <v>85</v>
      </c>
      <c r="E206" s="199"/>
    </row>
    <row r="207" spans="1:5" s="25" customFormat="1">
      <c r="A207" s="75" t="s">
        <v>10</v>
      </c>
      <c r="B207" s="107" t="s">
        <v>100</v>
      </c>
      <c r="D207" s="200">
        <v>33</v>
      </c>
      <c r="E207" s="199"/>
    </row>
    <row r="208" spans="1:5" s="25" customFormat="1">
      <c r="A208" s="75" t="s">
        <v>11</v>
      </c>
      <c r="B208" s="107" t="s">
        <v>100</v>
      </c>
      <c r="D208" s="200">
        <v>21</v>
      </c>
      <c r="E208" s="199"/>
    </row>
    <row r="209" spans="1:5" s="25" customFormat="1">
      <c r="A209" s="75" t="s">
        <v>12</v>
      </c>
      <c r="B209" s="107" t="s">
        <v>100</v>
      </c>
      <c r="D209" s="200">
        <v>44</v>
      </c>
      <c r="E209" s="199"/>
    </row>
    <row r="210" spans="1:5" s="84" customFormat="1">
      <c r="A210" s="109" t="s">
        <v>155</v>
      </c>
      <c r="B210" s="121"/>
      <c r="C210" s="121"/>
      <c r="D210" s="198"/>
      <c r="E210" s="199"/>
    </row>
    <row r="211" spans="1:5" s="25" customFormat="1">
      <c r="A211" s="76" t="s">
        <v>8</v>
      </c>
      <c r="B211" s="107" t="s">
        <v>100</v>
      </c>
      <c r="C211" s="107" t="s">
        <v>100</v>
      </c>
      <c r="D211" s="123">
        <v>278</v>
      </c>
      <c r="E211" s="197">
        <v>825</v>
      </c>
    </row>
    <row r="212" spans="1:5" s="25" customFormat="1">
      <c r="A212" s="75" t="s">
        <v>9</v>
      </c>
      <c r="B212" s="107" t="s">
        <v>100</v>
      </c>
      <c r="D212" s="200">
        <v>165</v>
      </c>
      <c r="E212" s="199"/>
    </row>
    <row r="213" spans="1:5" s="25" customFormat="1">
      <c r="A213" s="75" t="s">
        <v>10</v>
      </c>
      <c r="B213" s="107" t="s">
        <v>100</v>
      </c>
      <c r="D213" s="200">
        <v>43</v>
      </c>
      <c r="E213" s="199"/>
    </row>
    <row r="214" spans="1:5" s="25" customFormat="1">
      <c r="A214" s="75" t="s">
        <v>11</v>
      </c>
      <c r="B214" s="107" t="s">
        <v>100</v>
      </c>
      <c r="D214" s="200">
        <v>27</v>
      </c>
      <c r="E214" s="199"/>
    </row>
    <row r="215" spans="1:5">
      <c r="A215" s="208" t="s">
        <v>12</v>
      </c>
      <c r="B215" s="107" t="s">
        <v>100</v>
      </c>
      <c r="C215" s="26"/>
      <c r="D215" s="204">
        <v>44</v>
      </c>
      <c r="E215" s="205"/>
    </row>
    <row r="216" spans="1:5">
      <c r="A216" s="7" t="s">
        <v>156</v>
      </c>
      <c r="B216" s="50"/>
      <c r="C216" s="4"/>
      <c r="D216" s="203"/>
      <c r="E216" s="202"/>
    </row>
    <row r="217" spans="1:5">
      <c r="A217" s="7" t="s">
        <v>21</v>
      </c>
      <c r="B217" s="8"/>
      <c r="C217" s="4"/>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20"/>
  <sheetViews>
    <sheetView zoomScaleNormal="100" zoomScalePageLayoutView="90" workbookViewId="0">
      <selection activeCell="N16" sqref="A10:N16"/>
    </sheetView>
  </sheetViews>
  <sheetFormatPr baseColWidth="10" defaultColWidth="8.7109375" defaultRowHeight="16"/>
  <cols>
    <col min="1" max="1" width="25.140625" customWidth="1"/>
    <col min="2" max="12" width="5.5703125" customWidth="1"/>
    <col min="13" max="13" width="6.42578125" customWidth="1"/>
    <col min="14" max="14" width="6.5703125" customWidth="1"/>
  </cols>
  <sheetData>
    <row r="1" spans="1:16">
      <c r="A1" s="219" t="s">
        <v>157</v>
      </c>
      <c r="B1" s="215"/>
      <c r="C1" s="215"/>
      <c r="D1" s="215"/>
      <c r="E1" s="215"/>
      <c r="F1" s="215"/>
      <c r="G1" s="215"/>
      <c r="H1" s="215"/>
      <c r="I1" s="215"/>
      <c r="J1" s="215"/>
      <c r="K1" s="215"/>
      <c r="L1" s="215"/>
      <c r="M1" s="215"/>
      <c r="N1" s="215"/>
    </row>
    <row r="2" spans="1:16" ht="30" customHeight="1">
      <c r="A2" s="169" t="s">
        <v>158</v>
      </c>
      <c r="B2" s="170" t="s">
        <v>159</v>
      </c>
      <c r="C2" s="171"/>
      <c r="D2" s="172"/>
      <c r="E2" s="171"/>
      <c r="F2" s="171"/>
      <c r="G2" s="171"/>
      <c r="H2" s="171"/>
      <c r="I2" s="171"/>
      <c r="J2" s="171"/>
      <c r="K2" s="171"/>
      <c r="L2" s="171"/>
      <c r="M2" s="171"/>
      <c r="N2" s="171"/>
      <c r="O2" s="161"/>
      <c r="P2" s="161"/>
    </row>
    <row r="3" spans="1:16" s="25" customFormat="1">
      <c r="A3" s="167" t="s">
        <v>200</v>
      </c>
      <c r="B3" s="168" t="s">
        <v>160</v>
      </c>
      <c r="C3" s="168" t="s">
        <v>214</v>
      </c>
      <c r="D3" s="168" t="s">
        <v>215</v>
      </c>
      <c r="E3" s="168" t="s">
        <v>216</v>
      </c>
      <c r="F3" s="168" t="s">
        <v>217</v>
      </c>
      <c r="G3" s="168" t="s">
        <v>218</v>
      </c>
      <c r="H3" s="168" t="s">
        <v>219</v>
      </c>
      <c r="I3" s="168" t="s">
        <v>220</v>
      </c>
      <c r="J3" s="168" t="s">
        <v>221</v>
      </c>
      <c r="K3" s="168" t="s">
        <v>222</v>
      </c>
      <c r="L3" s="168" t="s">
        <v>223</v>
      </c>
      <c r="M3" s="168" t="s">
        <v>161</v>
      </c>
      <c r="N3" s="168" t="s">
        <v>60</v>
      </c>
    </row>
    <row r="4" spans="1:16" s="25" customFormat="1" ht="18" customHeight="1">
      <c r="A4" s="40" t="s">
        <v>162</v>
      </c>
      <c r="B4" s="124">
        <v>801</v>
      </c>
      <c r="C4" s="124">
        <v>1583</v>
      </c>
      <c r="D4" s="124">
        <v>1839</v>
      </c>
      <c r="E4" s="124">
        <v>703</v>
      </c>
      <c r="F4" s="124">
        <v>1782</v>
      </c>
      <c r="G4" s="124">
        <v>1822</v>
      </c>
      <c r="H4" s="124">
        <v>890</v>
      </c>
      <c r="I4" s="124">
        <v>955</v>
      </c>
      <c r="J4" s="124">
        <v>321</v>
      </c>
      <c r="K4" s="124">
        <v>165</v>
      </c>
      <c r="L4" s="124">
        <v>205</v>
      </c>
      <c r="M4" s="124">
        <v>483</v>
      </c>
      <c r="N4" s="124">
        <v>11548</v>
      </c>
    </row>
    <row r="5" spans="1:16" s="25" customFormat="1" ht="18" customHeight="1">
      <c r="A5" s="40" t="s">
        <v>163</v>
      </c>
      <c r="B5" s="124">
        <v>145</v>
      </c>
      <c r="C5" s="124">
        <v>326</v>
      </c>
      <c r="D5" s="124">
        <v>511</v>
      </c>
      <c r="E5" s="124">
        <v>505</v>
      </c>
      <c r="F5" s="124">
        <v>1242</v>
      </c>
      <c r="G5" s="124">
        <v>1304</v>
      </c>
      <c r="H5" s="124">
        <v>700</v>
      </c>
      <c r="I5" s="124">
        <v>820</v>
      </c>
      <c r="J5" s="124">
        <v>273</v>
      </c>
      <c r="K5" s="124">
        <v>123</v>
      </c>
      <c r="L5" s="124">
        <v>218</v>
      </c>
      <c r="M5" s="124">
        <v>351</v>
      </c>
      <c r="N5" s="124">
        <v>6519</v>
      </c>
    </row>
    <row r="6" spans="1:16" s="25" customFormat="1" ht="18" customHeight="1">
      <c r="A6" s="40" t="s">
        <v>164</v>
      </c>
      <c r="B6" s="124">
        <v>243</v>
      </c>
      <c r="C6" s="124">
        <v>280</v>
      </c>
      <c r="D6" s="124">
        <v>476</v>
      </c>
      <c r="E6" s="124">
        <v>364</v>
      </c>
      <c r="F6" s="124">
        <v>1315</v>
      </c>
      <c r="G6" s="124">
        <v>1698</v>
      </c>
      <c r="H6" s="124">
        <v>1288</v>
      </c>
      <c r="I6" s="124">
        <v>1246</v>
      </c>
      <c r="J6" s="124">
        <v>531</v>
      </c>
      <c r="K6" s="124">
        <v>301</v>
      </c>
      <c r="L6" s="124">
        <v>305</v>
      </c>
      <c r="M6" s="124">
        <v>590</v>
      </c>
      <c r="N6" s="124">
        <v>8637</v>
      </c>
    </row>
    <row r="7" spans="1:16" s="25" customFormat="1" ht="18" customHeight="1">
      <c r="A7" s="40" t="s">
        <v>165</v>
      </c>
      <c r="B7" s="124">
        <v>304</v>
      </c>
      <c r="C7" s="124">
        <v>478</v>
      </c>
      <c r="D7" s="124">
        <v>624</v>
      </c>
      <c r="E7" s="124">
        <v>330</v>
      </c>
      <c r="F7" s="124">
        <v>1311</v>
      </c>
      <c r="G7" s="124">
        <v>2193</v>
      </c>
      <c r="H7" s="124">
        <v>2200</v>
      </c>
      <c r="I7" s="124">
        <v>2604</v>
      </c>
      <c r="J7" s="124">
        <v>1751</v>
      </c>
      <c r="K7" s="124">
        <v>1381</v>
      </c>
      <c r="L7" s="124">
        <v>1678</v>
      </c>
      <c r="M7" s="124">
        <v>2433</v>
      </c>
      <c r="N7" s="124">
        <v>17289</v>
      </c>
    </row>
    <row r="8" spans="1:16" s="25" customFormat="1" ht="18" customHeight="1">
      <c r="A8" s="40" t="s">
        <v>166</v>
      </c>
      <c r="B8" s="124">
        <v>122</v>
      </c>
      <c r="C8" s="124">
        <v>89</v>
      </c>
      <c r="D8" s="124">
        <v>160</v>
      </c>
      <c r="E8" s="124">
        <v>236</v>
      </c>
      <c r="F8" s="124">
        <v>616</v>
      </c>
      <c r="G8" s="124">
        <v>770</v>
      </c>
      <c r="H8" s="124">
        <v>579</v>
      </c>
      <c r="I8" s="124">
        <v>603</v>
      </c>
      <c r="J8" s="124">
        <v>371</v>
      </c>
      <c r="K8" s="124">
        <v>261</v>
      </c>
      <c r="L8" s="124">
        <v>355</v>
      </c>
      <c r="M8" s="124">
        <v>664</v>
      </c>
      <c r="N8" s="124">
        <v>4827</v>
      </c>
    </row>
    <row r="9" spans="1:16" s="25" customFormat="1" ht="18" customHeight="1">
      <c r="A9" s="40" t="s">
        <v>167</v>
      </c>
      <c r="B9" s="124">
        <v>1616</v>
      </c>
      <c r="C9" s="124">
        <v>2757</v>
      </c>
      <c r="D9" s="124">
        <v>3610</v>
      </c>
      <c r="E9" s="124">
        <v>2138</v>
      </c>
      <c r="F9" s="124">
        <v>6265</v>
      </c>
      <c r="G9" s="124">
        <v>7788</v>
      </c>
      <c r="H9" s="124">
        <v>5657</v>
      </c>
      <c r="I9" s="124">
        <v>6228</v>
      </c>
      <c r="J9" s="124">
        <v>3246</v>
      </c>
      <c r="K9" s="124">
        <v>2231</v>
      </c>
      <c r="L9" s="124">
        <v>2761</v>
      </c>
      <c r="M9" s="124">
        <v>4522</v>
      </c>
      <c r="N9" s="124">
        <v>48820</v>
      </c>
    </row>
    <row r="10" spans="1:16" s="25" customFormat="1" ht="18" customHeight="1">
      <c r="A10" s="167" t="s">
        <v>201</v>
      </c>
      <c r="B10" s="168" t="s">
        <v>160</v>
      </c>
      <c r="C10" s="168" t="s">
        <v>214</v>
      </c>
      <c r="D10" s="168" t="s">
        <v>215</v>
      </c>
      <c r="E10" s="168" t="s">
        <v>216</v>
      </c>
      <c r="F10" s="168" t="s">
        <v>217</v>
      </c>
      <c r="G10" s="168" t="s">
        <v>218</v>
      </c>
      <c r="H10" s="168" t="s">
        <v>219</v>
      </c>
      <c r="I10" s="168" t="s">
        <v>220</v>
      </c>
      <c r="J10" s="168" t="s">
        <v>221</v>
      </c>
      <c r="K10" s="168" t="s">
        <v>222</v>
      </c>
      <c r="L10" s="168" t="s">
        <v>223</v>
      </c>
      <c r="M10" s="168" t="s">
        <v>168</v>
      </c>
      <c r="N10" s="168" t="s">
        <v>60</v>
      </c>
    </row>
    <row r="11" spans="1:16" s="25" customFormat="1" ht="18" customHeight="1">
      <c r="A11" s="40" t="s">
        <v>162</v>
      </c>
      <c r="B11" s="124">
        <v>818</v>
      </c>
      <c r="C11" s="124">
        <v>1607</v>
      </c>
      <c r="D11" s="124">
        <v>1341</v>
      </c>
      <c r="E11" s="124">
        <v>1132</v>
      </c>
      <c r="F11" s="124">
        <v>1757</v>
      </c>
      <c r="G11" s="124">
        <v>1533</v>
      </c>
      <c r="H11" s="124">
        <v>1040</v>
      </c>
      <c r="I11" s="124">
        <v>649</v>
      </c>
      <c r="J11" s="124">
        <v>436</v>
      </c>
      <c r="K11" s="124">
        <v>246</v>
      </c>
      <c r="L11" s="124">
        <v>197</v>
      </c>
      <c r="M11" s="124">
        <v>534</v>
      </c>
      <c r="N11" s="124">
        <v>11290</v>
      </c>
    </row>
    <row r="12" spans="1:16" s="25" customFormat="1" ht="18" customHeight="1">
      <c r="A12" s="40" t="s">
        <v>163</v>
      </c>
      <c r="B12" s="124">
        <v>272</v>
      </c>
      <c r="C12" s="124">
        <v>437</v>
      </c>
      <c r="D12" s="124">
        <v>387</v>
      </c>
      <c r="E12" s="124">
        <v>757</v>
      </c>
      <c r="F12" s="124">
        <v>1465</v>
      </c>
      <c r="G12" s="124">
        <v>1612</v>
      </c>
      <c r="H12" s="124">
        <v>1137</v>
      </c>
      <c r="I12" s="124">
        <v>634</v>
      </c>
      <c r="J12" s="124">
        <v>415</v>
      </c>
      <c r="K12" s="124">
        <v>270</v>
      </c>
      <c r="L12" s="124">
        <v>164</v>
      </c>
      <c r="M12" s="124">
        <v>398</v>
      </c>
      <c r="N12" s="124">
        <v>7945</v>
      </c>
    </row>
    <row r="13" spans="1:16" s="25" customFormat="1" ht="18" customHeight="1">
      <c r="A13" s="40" t="s">
        <v>164</v>
      </c>
      <c r="B13" s="124">
        <v>226</v>
      </c>
      <c r="C13" s="124">
        <v>371</v>
      </c>
      <c r="D13" s="124">
        <v>259</v>
      </c>
      <c r="E13" s="124">
        <v>556</v>
      </c>
      <c r="F13" s="124">
        <v>1310</v>
      </c>
      <c r="G13" s="124">
        <v>1726</v>
      </c>
      <c r="H13" s="124">
        <v>1405</v>
      </c>
      <c r="I13" s="124">
        <v>1015</v>
      </c>
      <c r="J13" s="124">
        <v>663</v>
      </c>
      <c r="K13" s="124">
        <v>348</v>
      </c>
      <c r="L13" s="124">
        <v>240</v>
      </c>
      <c r="M13" s="124">
        <v>579</v>
      </c>
      <c r="N13" s="124">
        <v>8696</v>
      </c>
    </row>
    <row r="14" spans="1:16" s="25" customFormat="1" ht="18" customHeight="1">
      <c r="A14" s="40" t="s">
        <v>165</v>
      </c>
      <c r="B14" s="124">
        <v>278</v>
      </c>
      <c r="C14" s="124">
        <v>511</v>
      </c>
      <c r="D14" s="124">
        <v>339</v>
      </c>
      <c r="E14" s="124">
        <v>431</v>
      </c>
      <c r="F14" s="124">
        <v>1250</v>
      </c>
      <c r="G14" s="124">
        <v>1981</v>
      </c>
      <c r="H14" s="124">
        <v>2405</v>
      </c>
      <c r="I14" s="124">
        <v>2154</v>
      </c>
      <c r="J14" s="124">
        <v>1821</v>
      </c>
      <c r="K14" s="124">
        <v>1234</v>
      </c>
      <c r="L14" s="124">
        <v>928</v>
      </c>
      <c r="M14" s="124">
        <v>2667</v>
      </c>
      <c r="N14" s="124">
        <v>15999</v>
      </c>
    </row>
    <row r="15" spans="1:16" s="25" customFormat="1" ht="18" customHeight="1">
      <c r="A15" s="40" t="s">
        <v>166</v>
      </c>
      <c r="B15" s="124">
        <v>89</v>
      </c>
      <c r="C15" s="124">
        <v>56</v>
      </c>
      <c r="D15" s="124">
        <v>128</v>
      </c>
      <c r="E15" s="124">
        <v>319</v>
      </c>
      <c r="F15" s="124">
        <v>686</v>
      </c>
      <c r="G15" s="124">
        <v>815</v>
      </c>
      <c r="H15" s="124">
        <v>692</v>
      </c>
      <c r="I15" s="124">
        <v>510</v>
      </c>
      <c r="J15" s="124">
        <v>363</v>
      </c>
      <c r="K15" s="124">
        <v>230</v>
      </c>
      <c r="L15" s="124">
        <v>180</v>
      </c>
      <c r="M15" s="124">
        <v>672</v>
      </c>
      <c r="N15" s="124">
        <v>4740</v>
      </c>
    </row>
    <row r="16" spans="1:16" ht="18" customHeight="1">
      <c r="A16" s="40" t="s">
        <v>167</v>
      </c>
      <c r="B16" s="124">
        <v>1682</v>
      </c>
      <c r="C16" s="124">
        <v>2982</v>
      </c>
      <c r="D16" s="124">
        <v>2453</v>
      </c>
      <c r="E16" s="124">
        <v>3194</v>
      </c>
      <c r="F16" s="124">
        <v>6468</v>
      </c>
      <c r="G16" s="124">
        <v>7667</v>
      </c>
      <c r="H16" s="124">
        <v>6679</v>
      </c>
      <c r="I16" s="124">
        <v>4962</v>
      </c>
      <c r="J16" s="124">
        <v>3699</v>
      </c>
      <c r="K16" s="124">
        <v>2328</v>
      </c>
      <c r="L16" s="124">
        <v>1708</v>
      </c>
      <c r="M16" s="124">
        <v>4849</v>
      </c>
      <c r="N16" s="124">
        <v>48670</v>
      </c>
    </row>
    <row r="17" spans="1:14" ht="16" customHeight="1">
      <c r="A17" s="159" t="s">
        <v>47</v>
      </c>
      <c r="B17" s="159"/>
      <c r="C17" s="159"/>
      <c r="D17" s="159"/>
      <c r="E17" s="159"/>
      <c r="F17" s="159"/>
      <c r="G17" s="159"/>
      <c r="H17" s="159"/>
      <c r="I17" s="159"/>
      <c r="J17" s="159"/>
      <c r="K17" s="159"/>
      <c r="L17" s="159"/>
      <c r="M17" s="159"/>
      <c r="N17" s="159"/>
    </row>
    <row r="18" spans="1:14" ht="16" customHeight="1">
      <c r="A18" s="160" t="s">
        <v>169</v>
      </c>
      <c r="B18" s="160"/>
      <c r="C18" s="160"/>
      <c r="D18" s="160"/>
      <c r="E18" s="160"/>
      <c r="F18" s="160"/>
      <c r="G18" s="160"/>
      <c r="H18" s="160"/>
      <c r="I18" s="160"/>
      <c r="J18" s="160"/>
      <c r="K18" s="160"/>
      <c r="L18" s="160"/>
      <c r="M18" s="160"/>
      <c r="N18" s="160"/>
    </row>
    <row r="19" spans="1:14" ht="16" customHeight="1">
      <c r="A19" s="160" t="s">
        <v>170</v>
      </c>
      <c r="B19" s="160"/>
      <c r="C19" s="160"/>
      <c r="D19" s="160"/>
      <c r="E19" s="160"/>
      <c r="F19" s="160"/>
      <c r="G19" s="160"/>
      <c r="H19" s="160"/>
      <c r="I19" s="160"/>
      <c r="J19" s="160"/>
      <c r="K19" s="160"/>
      <c r="L19" s="160"/>
      <c r="M19" s="160"/>
      <c r="N19" s="160"/>
    </row>
    <row r="20" spans="1:14">
      <c r="A20" s="56" t="s">
        <v>21</v>
      </c>
      <c r="B20" s="25"/>
      <c r="C20" s="25"/>
      <c r="D20" s="25"/>
      <c r="E20" s="25"/>
      <c r="F20" s="25"/>
      <c r="G20" s="25"/>
      <c r="H20" s="25"/>
      <c r="I20" s="25"/>
      <c r="J20" s="25"/>
      <c r="K20" s="25"/>
      <c r="L20" s="25"/>
      <c r="M20" s="25"/>
      <c r="N20" s="25"/>
    </row>
  </sheetData>
  <pageMargins left="0.7" right="0.7" top="0.75" bottom="0.75" header="0.3" footer="0.3"/>
  <pageSetup scale="53" fitToHeight="0" orientation="portrait" r:id="rId1"/>
  <headerFooter>
    <oddFooter>&amp;L&amp;10&amp;F, &amp;A</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
  <sheetViews>
    <sheetView zoomScaleNormal="100" zoomScalePageLayoutView="110" workbookViewId="0">
      <selection activeCell="K24" sqref="K24"/>
    </sheetView>
  </sheetViews>
  <sheetFormatPr baseColWidth="10" defaultColWidth="8.7109375" defaultRowHeight="16"/>
  <cols>
    <col min="1" max="1" width="24.42578125" customWidth="1"/>
    <col min="2" max="8" width="7.7109375" customWidth="1"/>
    <col min="9" max="9" width="7.7109375" style="1" customWidth="1"/>
    <col min="10" max="10" width="7.5703125" customWidth="1"/>
  </cols>
  <sheetData>
    <row r="1" spans="1:10">
      <c r="A1" s="220" t="s">
        <v>171</v>
      </c>
      <c r="B1" s="216"/>
      <c r="C1" s="216"/>
      <c r="D1" s="216"/>
      <c r="E1" s="216"/>
      <c r="F1" s="216"/>
      <c r="G1" s="216"/>
    </row>
    <row r="2" spans="1:10" s="25" customFormat="1">
      <c r="A2" s="233" t="s">
        <v>202</v>
      </c>
      <c r="B2" s="117" t="s">
        <v>203</v>
      </c>
      <c r="C2" s="117" t="s">
        <v>204</v>
      </c>
      <c r="D2" s="117" t="s">
        <v>205</v>
      </c>
      <c r="E2" s="117" t="s">
        <v>206</v>
      </c>
      <c r="F2" s="117" t="s">
        <v>207</v>
      </c>
      <c r="G2" s="117" t="s">
        <v>208</v>
      </c>
      <c r="H2" s="117" t="s">
        <v>209</v>
      </c>
      <c r="I2" s="117" t="s">
        <v>201</v>
      </c>
      <c r="J2" s="117" t="s">
        <v>200</v>
      </c>
    </row>
    <row r="3" spans="1:10" s="25" customFormat="1" ht="24" customHeight="1">
      <c r="A3" s="82" t="s">
        <v>26</v>
      </c>
      <c r="B3" s="125">
        <v>34042</v>
      </c>
      <c r="C3" s="125">
        <v>33614</v>
      </c>
      <c r="D3" s="125">
        <v>33951</v>
      </c>
      <c r="E3" s="125">
        <v>35054</v>
      </c>
      <c r="F3" s="125">
        <v>35396</v>
      </c>
      <c r="G3" s="125">
        <v>38867</v>
      </c>
      <c r="H3" s="125">
        <f>ROUND(40293.877074068,0)</f>
        <v>40294</v>
      </c>
      <c r="I3" s="125">
        <v>43930</v>
      </c>
      <c r="J3" s="206">
        <v>43993</v>
      </c>
    </row>
    <row r="4" spans="1:10" s="25" customFormat="1" ht="18" customHeight="1">
      <c r="A4" s="40" t="s">
        <v>172</v>
      </c>
      <c r="B4" s="126">
        <v>8739</v>
      </c>
      <c r="C4" s="126">
        <v>9077</v>
      </c>
      <c r="D4" s="126">
        <v>9729</v>
      </c>
      <c r="E4" s="126">
        <v>9243</v>
      </c>
      <c r="F4" s="126">
        <v>9961</v>
      </c>
      <c r="G4" s="126">
        <v>11774</v>
      </c>
      <c r="H4" s="126">
        <f>ROUND(11163.278302957,0)</f>
        <v>11163</v>
      </c>
      <c r="I4" s="126">
        <v>11290</v>
      </c>
      <c r="J4" s="207">
        <v>11548</v>
      </c>
    </row>
    <row r="5" spans="1:10" s="25" customFormat="1" ht="18" customHeight="1">
      <c r="A5" s="40" t="s">
        <v>173</v>
      </c>
      <c r="B5" s="126">
        <v>6315</v>
      </c>
      <c r="C5" s="126">
        <v>6581</v>
      </c>
      <c r="D5" s="126">
        <v>6342</v>
      </c>
      <c r="E5" s="126">
        <v>6697</v>
      </c>
      <c r="F5" s="126">
        <v>7157</v>
      </c>
      <c r="G5" s="126">
        <v>7492</v>
      </c>
      <c r="H5" s="126">
        <f>ROUND(7374.80556616489,0)</f>
        <v>7375</v>
      </c>
      <c r="I5" s="126">
        <v>7945</v>
      </c>
      <c r="J5" s="207">
        <v>6519</v>
      </c>
    </row>
    <row r="6" spans="1:10" s="25" customFormat="1" ht="18" customHeight="1">
      <c r="A6" s="40" t="s">
        <v>174</v>
      </c>
      <c r="B6" s="126">
        <v>7251</v>
      </c>
      <c r="C6" s="126">
        <v>7460</v>
      </c>
      <c r="D6" s="126">
        <v>7488</v>
      </c>
      <c r="E6" s="126">
        <v>7650</v>
      </c>
      <c r="F6" s="126">
        <v>7168</v>
      </c>
      <c r="G6" s="126">
        <v>7750</v>
      </c>
      <c r="H6" s="126">
        <f>ROUND(7795.12165465559,0)</f>
        <v>7795</v>
      </c>
      <c r="I6" s="126">
        <v>8696</v>
      </c>
      <c r="J6" s="207">
        <v>8637</v>
      </c>
    </row>
    <row r="7" spans="1:10" s="25" customFormat="1" ht="18" customHeight="1">
      <c r="A7" s="40" t="s">
        <v>175</v>
      </c>
      <c r="B7" s="126">
        <v>11737</v>
      </c>
      <c r="C7" s="126">
        <v>10496</v>
      </c>
      <c r="D7" s="126">
        <v>10392</v>
      </c>
      <c r="E7" s="126">
        <v>11464</v>
      </c>
      <c r="F7" s="126">
        <v>11110</v>
      </c>
      <c r="G7" s="126">
        <v>11850</v>
      </c>
      <c r="H7" s="126">
        <f>ROUND(13960.6715502906,0)</f>
        <v>13961</v>
      </c>
      <c r="I7" s="126">
        <v>15999</v>
      </c>
      <c r="J7" s="207">
        <v>17289</v>
      </c>
    </row>
    <row r="8" spans="1:10" s="25" customFormat="1" ht="27" customHeight="1">
      <c r="A8" s="82" t="s">
        <v>176</v>
      </c>
      <c r="B8" s="125">
        <v>37197</v>
      </c>
      <c r="C8" s="125">
        <v>37577</v>
      </c>
      <c r="D8" s="125">
        <v>37924</v>
      </c>
      <c r="E8" s="125">
        <v>39330</v>
      </c>
      <c r="F8" s="125">
        <v>39744</v>
      </c>
      <c r="G8" s="125">
        <f>ROUND(43075.163116,0)</f>
        <v>43075</v>
      </c>
      <c r="H8" s="125">
        <f>ROUND(43992.3965449387,0)</f>
        <v>43992</v>
      </c>
      <c r="I8" s="125">
        <v>48670</v>
      </c>
      <c r="J8" s="206">
        <v>48820</v>
      </c>
    </row>
    <row r="9" spans="1:10" s="25" customFormat="1" ht="18" customHeight="1">
      <c r="A9" s="40" t="s">
        <v>172</v>
      </c>
      <c r="B9" s="126">
        <v>6870</v>
      </c>
      <c r="C9" s="126">
        <v>7098</v>
      </c>
      <c r="D9" s="126">
        <v>6747</v>
      </c>
      <c r="E9" s="126">
        <v>7280</v>
      </c>
      <c r="F9" s="126">
        <v>6265</v>
      </c>
      <c r="G9" s="126">
        <f>ROUND(6854.13254048,0)</f>
        <v>6854</v>
      </c>
      <c r="H9" s="126">
        <f>ROUND(7294.27212661407,0)</f>
        <v>7294</v>
      </c>
      <c r="I9" s="126">
        <v>7117</v>
      </c>
      <c r="J9" s="207">
        <v>7982</v>
      </c>
    </row>
    <row r="10" spans="1:10" s="25" customFormat="1" ht="18" customHeight="1">
      <c r="A10" s="40" t="s">
        <v>173</v>
      </c>
      <c r="B10" s="126">
        <v>12366</v>
      </c>
      <c r="C10" s="126">
        <v>12863</v>
      </c>
      <c r="D10" s="126">
        <v>12368</v>
      </c>
      <c r="E10" s="126">
        <v>11071</v>
      </c>
      <c r="F10" s="126">
        <v>10938</v>
      </c>
      <c r="G10" s="126">
        <f>ROUND(10946.8630688,0)</f>
        <v>10947</v>
      </c>
      <c r="H10" s="126">
        <f>ROUND(10727.1020803294,0)</f>
        <v>10727</v>
      </c>
      <c r="I10" s="126">
        <v>9643</v>
      </c>
      <c r="J10" s="207">
        <v>8404</v>
      </c>
    </row>
    <row r="11" spans="1:10" s="25" customFormat="1" ht="18" customHeight="1">
      <c r="A11" s="40" t="s">
        <v>174</v>
      </c>
      <c r="B11" s="126">
        <v>13634</v>
      </c>
      <c r="C11" s="126">
        <v>13518</v>
      </c>
      <c r="D11" s="126">
        <v>14044</v>
      </c>
      <c r="E11" s="126">
        <v>15063</v>
      </c>
      <c r="F11" s="126">
        <v>16228</v>
      </c>
      <c r="G11" s="126">
        <f>ROUND(17994.7417137,0)</f>
        <v>17995</v>
      </c>
      <c r="H11" s="126">
        <f>ROUND(17903.6149538992,0)</f>
        <v>17904</v>
      </c>
      <c r="I11" s="126">
        <v>19326</v>
      </c>
      <c r="J11" s="207">
        <v>19674</v>
      </c>
    </row>
    <row r="12" spans="1:10" s="25" customFormat="1" ht="18" customHeight="1">
      <c r="A12" s="40" t="s">
        <v>175</v>
      </c>
      <c r="B12" s="126">
        <v>4328</v>
      </c>
      <c r="C12" s="126">
        <v>4099</v>
      </c>
      <c r="D12" s="126">
        <v>4765</v>
      </c>
      <c r="E12" s="126">
        <v>5916</v>
      </c>
      <c r="F12" s="126">
        <v>6313</v>
      </c>
      <c r="G12" s="126">
        <f>ROUND(7279.42579351,0)</f>
        <v>7279</v>
      </c>
      <c r="H12" s="126">
        <f>ROUND(8067.40738409604,0)</f>
        <v>8067</v>
      </c>
      <c r="I12" s="126">
        <v>12584</v>
      </c>
      <c r="J12" s="207">
        <v>12760</v>
      </c>
    </row>
    <row r="13" spans="1:10" s="25" customFormat="1" ht="29.25" customHeight="1">
      <c r="A13" s="82" t="s">
        <v>177</v>
      </c>
      <c r="B13" s="125">
        <v>37197</v>
      </c>
      <c r="C13" s="125">
        <v>37577</v>
      </c>
      <c r="D13" s="125">
        <v>37924</v>
      </c>
      <c r="E13" s="125">
        <v>39330</v>
      </c>
      <c r="F13" s="125">
        <v>39744</v>
      </c>
      <c r="G13" s="125">
        <f>ROUND(43075.163116,0)</f>
        <v>43075</v>
      </c>
      <c r="H13" s="125">
        <f>ROUND(43992.3965449387,0)</f>
        <v>43992</v>
      </c>
      <c r="I13" s="125">
        <v>48670</v>
      </c>
      <c r="J13" s="206">
        <v>48820</v>
      </c>
    </row>
    <row r="14" spans="1:10" s="25" customFormat="1" ht="18" customHeight="1">
      <c r="A14" s="40" t="s">
        <v>172</v>
      </c>
      <c r="B14" s="126">
        <v>3803</v>
      </c>
      <c r="C14" s="126">
        <v>3996</v>
      </c>
      <c r="D14" s="126">
        <v>3982</v>
      </c>
      <c r="E14" s="126">
        <v>4224</v>
      </c>
      <c r="F14" s="126">
        <v>3665</v>
      </c>
      <c r="G14" s="126">
        <f>ROUND(4219.625081466,0)</f>
        <v>4220</v>
      </c>
      <c r="H14" s="126">
        <f>ROUND(4354.34338376248,0)</f>
        <v>4354</v>
      </c>
      <c r="I14" s="126">
        <v>4278</v>
      </c>
      <c r="J14" s="207">
        <v>4595</v>
      </c>
    </row>
    <row r="15" spans="1:10" s="25" customFormat="1" ht="18" customHeight="1">
      <c r="A15" s="40" t="s">
        <v>173</v>
      </c>
      <c r="B15" s="126">
        <v>8132</v>
      </c>
      <c r="C15" s="126">
        <v>8744</v>
      </c>
      <c r="D15" s="126">
        <v>8549</v>
      </c>
      <c r="E15" s="126">
        <v>7786</v>
      </c>
      <c r="F15" s="126">
        <v>8045</v>
      </c>
      <c r="G15" s="126">
        <f>ROUND(8224.7332353,0)</f>
        <v>8225</v>
      </c>
      <c r="H15" s="126">
        <f>ROUND(7734.07917741765,0)</f>
        <v>7734</v>
      </c>
      <c r="I15" s="126">
        <v>7576</v>
      </c>
      <c r="J15" s="207">
        <v>6066</v>
      </c>
    </row>
    <row r="16" spans="1:10" s="25" customFormat="1" ht="18" customHeight="1">
      <c r="A16" s="40" t="s">
        <v>174</v>
      </c>
      <c r="B16" s="126">
        <v>11665</v>
      </c>
      <c r="C16" s="126">
        <v>12396</v>
      </c>
      <c r="D16" s="126">
        <v>12865</v>
      </c>
      <c r="E16" s="126">
        <v>13196</v>
      </c>
      <c r="F16" s="126">
        <v>14004</v>
      </c>
      <c r="G16" s="126">
        <f>ROUND(15361.2371575,0)</f>
        <v>15361</v>
      </c>
      <c r="H16" s="126">
        <f>ROUND(14528.9678429391,0)</f>
        <v>14529</v>
      </c>
      <c r="I16" s="126">
        <v>15862</v>
      </c>
      <c r="J16" s="207">
        <v>15353</v>
      </c>
    </row>
    <row r="17" spans="1:14" ht="18" customHeight="1">
      <c r="A17" s="40" t="s">
        <v>175</v>
      </c>
      <c r="B17" s="126">
        <v>13597</v>
      </c>
      <c r="C17" s="126">
        <v>12441</v>
      </c>
      <c r="D17" s="126">
        <v>12528</v>
      </c>
      <c r="E17" s="126">
        <v>14123</v>
      </c>
      <c r="F17" s="126">
        <v>14029</v>
      </c>
      <c r="G17" s="126">
        <f>ROUND(15269.56764203,0)</f>
        <v>15270</v>
      </c>
      <c r="H17" s="126">
        <f>ROUND(17375.0061408195,0)</f>
        <v>17375</v>
      </c>
      <c r="I17" s="126">
        <v>20955</v>
      </c>
      <c r="J17" s="207">
        <v>22806</v>
      </c>
    </row>
    <row r="18" spans="1:14">
      <c r="A18" s="55" t="s">
        <v>178</v>
      </c>
    </row>
    <row r="19" spans="1:14">
      <c r="A19" s="65" t="s">
        <v>179</v>
      </c>
      <c r="B19" s="41"/>
      <c r="C19" s="41"/>
      <c r="D19" s="41"/>
      <c r="E19" s="41"/>
      <c r="F19" s="41"/>
      <c r="G19" s="41"/>
      <c r="H19" s="41"/>
    </row>
    <row r="20" spans="1:14" ht="16" customHeight="1">
      <c r="A20" s="56" t="s">
        <v>21</v>
      </c>
      <c r="B20" s="160"/>
      <c r="C20" s="160"/>
      <c r="D20" s="160"/>
      <c r="E20" s="160"/>
      <c r="F20" s="160"/>
      <c r="G20" s="160"/>
      <c r="H20" s="160"/>
      <c r="I20" s="160"/>
      <c r="J20" s="160"/>
      <c r="K20" s="160"/>
      <c r="L20" s="160"/>
      <c r="M20" s="160"/>
      <c r="N20" s="160"/>
    </row>
    <row r="23" spans="1:14">
      <c r="C23" s="41"/>
      <c r="D23" s="41"/>
      <c r="E23" s="41"/>
      <c r="F23" s="41"/>
      <c r="G23" s="41"/>
      <c r="H23" s="41"/>
      <c r="I23" s="209"/>
      <c r="J23" s="41"/>
    </row>
    <row r="24" spans="1:14">
      <c r="B24" s="41"/>
      <c r="C24" s="41"/>
      <c r="D24" s="41"/>
      <c r="E24" s="41"/>
      <c r="F24" s="41"/>
      <c r="G24" s="41"/>
      <c r="H24" s="41"/>
      <c r="I24" s="209"/>
      <c r="J24" s="41"/>
    </row>
    <row r="27" spans="1:14">
      <c r="B27" s="41"/>
      <c r="C27" s="41"/>
      <c r="D27" s="41"/>
      <c r="E27" s="41"/>
      <c r="F27" s="41"/>
      <c r="G27" s="41"/>
      <c r="H27" s="41"/>
      <c r="I27" s="209"/>
      <c r="J27" s="41"/>
    </row>
  </sheetData>
  <pageMargins left="0.7" right="0.7" top="0.75" bottom="0.75" header="0.3" footer="0.3"/>
  <pageSetup scale="88" fitToHeight="0" orientation="portrait" r:id="rId1"/>
  <headerFooter>
    <oddFooter>&amp;L&amp;10&amp;F, &amp;A</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V39"/>
  <sheetViews>
    <sheetView zoomScaleNormal="100" zoomScalePageLayoutView="90" workbookViewId="0">
      <selection activeCell="K19" sqref="K19"/>
    </sheetView>
  </sheetViews>
  <sheetFormatPr baseColWidth="10" defaultColWidth="8.7109375" defaultRowHeight="16"/>
  <cols>
    <col min="1" max="1" width="24.140625" customWidth="1"/>
    <col min="3" max="4" width="8.42578125" customWidth="1"/>
    <col min="5" max="5" width="9.140625" customWidth="1"/>
    <col min="6" max="6" width="7.7109375" customWidth="1"/>
    <col min="7" max="7" width="10.28515625" customWidth="1"/>
  </cols>
  <sheetData>
    <row r="1" spans="1:9">
      <c r="A1" s="11" t="s">
        <v>180</v>
      </c>
    </row>
    <row r="2" spans="1:9">
      <c r="A2" s="48"/>
      <c r="B2" s="173" t="s">
        <v>181</v>
      </c>
      <c r="C2" s="27"/>
      <c r="D2" s="27"/>
      <c r="E2" s="27"/>
    </row>
    <row r="3" spans="1:9" s="25" customFormat="1" ht="21" customHeight="1">
      <c r="A3" s="12" t="s">
        <v>200</v>
      </c>
      <c r="B3" s="12" t="s">
        <v>2</v>
      </c>
      <c r="C3" s="158" t="s">
        <v>3</v>
      </c>
      <c r="D3" s="158" t="s">
        <v>4</v>
      </c>
      <c r="E3" s="158" t="s">
        <v>5</v>
      </c>
      <c r="F3" s="12" t="s">
        <v>6</v>
      </c>
      <c r="G3" s="12" t="s">
        <v>7</v>
      </c>
    </row>
    <row r="4" spans="1:9" s="84" customFormat="1">
      <c r="A4" s="76" t="s">
        <v>8</v>
      </c>
      <c r="B4" s="83">
        <v>11548</v>
      </c>
      <c r="C4" s="83">
        <v>6519</v>
      </c>
      <c r="D4" s="83">
        <v>8637</v>
      </c>
      <c r="E4" s="83">
        <v>7306</v>
      </c>
      <c r="F4" s="83">
        <v>9983</v>
      </c>
      <c r="G4" s="83">
        <v>43993</v>
      </c>
      <c r="I4" s="218"/>
    </row>
    <row r="5" spans="1:9" s="25" customFormat="1">
      <c r="A5" s="36" t="s">
        <v>9</v>
      </c>
      <c r="B5" s="19">
        <v>5555</v>
      </c>
      <c r="C5" s="19">
        <v>2161</v>
      </c>
      <c r="D5" s="19">
        <v>973</v>
      </c>
      <c r="E5" s="19">
        <v>277</v>
      </c>
      <c r="F5" s="19">
        <v>232</v>
      </c>
      <c r="G5" s="19">
        <v>9198</v>
      </c>
      <c r="I5" s="217"/>
    </row>
    <row r="6" spans="1:9" s="25" customFormat="1">
      <c r="A6" s="36" t="s">
        <v>10</v>
      </c>
      <c r="B6" s="19">
        <v>1049</v>
      </c>
      <c r="C6" s="19">
        <v>2381</v>
      </c>
      <c r="D6" s="19">
        <v>3804</v>
      </c>
      <c r="E6" s="19">
        <v>1768</v>
      </c>
      <c r="F6" s="19">
        <v>1180</v>
      </c>
      <c r="G6" s="19">
        <v>10181</v>
      </c>
      <c r="I6" s="217"/>
    </row>
    <row r="7" spans="1:9" s="25" customFormat="1">
      <c r="A7" s="36" t="s">
        <v>11</v>
      </c>
      <c r="B7" s="19">
        <v>908</v>
      </c>
      <c r="C7" s="19">
        <v>823</v>
      </c>
      <c r="D7" s="19">
        <v>3220</v>
      </c>
      <c r="E7" s="19">
        <v>5003</v>
      </c>
      <c r="F7" s="19">
        <v>8272</v>
      </c>
      <c r="G7" s="19">
        <v>18226</v>
      </c>
      <c r="I7" s="217"/>
    </row>
    <row r="8" spans="1:9" s="25" customFormat="1">
      <c r="A8" s="36" t="s">
        <v>12</v>
      </c>
      <c r="B8" s="19">
        <v>4037</v>
      </c>
      <c r="C8" s="19">
        <v>1154</v>
      </c>
      <c r="D8" s="19">
        <v>641</v>
      </c>
      <c r="E8" s="19">
        <v>259</v>
      </c>
      <c r="F8" s="19">
        <v>298</v>
      </c>
      <c r="G8" s="19">
        <v>6388</v>
      </c>
      <c r="I8" s="217"/>
    </row>
    <row r="9" spans="1:9" s="84" customFormat="1">
      <c r="A9" s="76" t="s">
        <v>182</v>
      </c>
      <c r="B9" s="128">
        <v>850</v>
      </c>
      <c r="C9" s="128">
        <v>2136</v>
      </c>
      <c r="D9" s="128">
        <v>3306</v>
      </c>
      <c r="E9" s="128">
        <v>4726</v>
      </c>
      <c r="F9" s="128">
        <v>10300</v>
      </c>
      <c r="G9" s="128">
        <v>4310</v>
      </c>
    </row>
    <row r="10" spans="1:9" s="25" customFormat="1">
      <c r="A10" s="36" t="s">
        <v>9</v>
      </c>
      <c r="B10" s="127">
        <v>868</v>
      </c>
      <c r="C10" s="127">
        <v>2067</v>
      </c>
      <c r="D10" s="127">
        <v>3162</v>
      </c>
      <c r="E10" s="127">
        <v>3383</v>
      </c>
      <c r="F10" s="127">
        <v>11060</v>
      </c>
      <c r="G10" s="127">
        <v>1725</v>
      </c>
    </row>
    <row r="11" spans="1:9" s="25" customFormat="1">
      <c r="A11" s="36" t="s">
        <v>10</v>
      </c>
      <c r="B11" s="127">
        <v>1355</v>
      </c>
      <c r="C11" s="127">
        <v>2273</v>
      </c>
      <c r="D11" s="127">
        <v>3343</v>
      </c>
      <c r="E11" s="127">
        <v>4716</v>
      </c>
      <c r="F11" s="127">
        <v>9047</v>
      </c>
      <c r="G11" s="127">
        <v>3787</v>
      </c>
    </row>
    <row r="12" spans="1:9" s="25" customFormat="1">
      <c r="A12" s="36" t="s">
        <v>11</v>
      </c>
      <c r="B12" s="127">
        <v>533</v>
      </c>
      <c r="C12" s="127">
        <v>2144</v>
      </c>
      <c r="D12" s="127">
        <v>3335</v>
      </c>
      <c r="E12" s="127">
        <v>4818</v>
      </c>
      <c r="F12" s="127">
        <v>10510</v>
      </c>
      <c r="G12" s="127">
        <v>6805</v>
      </c>
    </row>
    <row r="13" spans="1:9" s="25" customFormat="1">
      <c r="A13" s="36" t="s">
        <v>12</v>
      </c>
      <c r="B13" s="127">
        <v>765</v>
      </c>
      <c r="C13" s="127">
        <v>1974</v>
      </c>
      <c r="D13" s="127">
        <v>3170</v>
      </c>
      <c r="E13" s="127">
        <v>4455</v>
      </c>
      <c r="F13" s="127">
        <v>8791</v>
      </c>
      <c r="G13" s="127">
        <v>1749</v>
      </c>
    </row>
    <row r="14" spans="1:9" s="84" customFormat="1">
      <c r="A14" s="76" t="s">
        <v>183</v>
      </c>
      <c r="B14" s="128">
        <v>790</v>
      </c>
      <c r="C14" s="128">
        <v>1010</v>
      </c>
      <c r="D14" s="128">
        <v>1109</v>
      </c>
      <c r="E14" s="128">
        <v>1281</v>
      </c>
      <c r="F14" s="128">
        <v>1594</v>
      </c>
      <c r="G14" s="128">
        <v>1149</v>
      </c>
    </row>
    <row r="15" spans="1:9" s="25" customFormat="1">
      <c r="A15" s="36" t="s">
        <v>9</v>
      </c>
      <c r="B15" s="127">
        <v>1101</v>
      </c>
      <c r="C15" s="127">
        <v>1491</v>
      </c>
      <c r="D15" s="127">
        <v>2358</v>
      </c>
      <c r="E15" s="127">
        <v>4464</v>
      </c>
      <c r="F15" s="127">
        <v>5344</v>
      </c>
      <c r="G15" s="127">
        <v>1534</v>
      </c>
    </row>
    <row r="16" spans="1:9" s="25" customFormat="1">
      <c r="A16" s="36" t="s">
        <v>10</v>
      </c>
      <c r="B16" s="127">
        <v>569</v>
      </c>
      <c r="C16" s="127">
        <v>887</v>
      </c>
      <c r="D16" s="127">
        <v>1169</v>
      </c>
      <c r="E16" s="127">
        <v>1622</v>
      </c>
      <c r="F16" s="127">
        <v>2087</v>
      </c>
      <c r="G16" s="127">
        <v>1226</v>
      </c>
    </row>
    <row r="17" spans="1:256" s="25" customFormat="1">
      <c r="A17" s="36" t="s">
        <v>11</v>
      </c>
      <c r="B17" s="127">
        <v>492</v>
      </c>
      <c r="C17" s="127">
        <v>399</v>
      </c>
      <c r="D17" s="127">
        <v>708</v>
      </c>
      <c r="E17" s="127">
        <v>1000</v>
      </c>
      <c r="F17" s="127">
        <v>1434</v>
      </c>
      <c r="G17" s="127">
        <v>1093</v>
      </c>
    </row>
    <row r="18" spans="1:256" s="25" customFormat="1" ht="17.25" customHeight="1">
      <c r="A18" s="36" t="s">
        <v>12</v>
      </c>
      <c r="B18" s="127">
        <v>487</v>
      </c>
      <c r="C18" s="127">
        <v>800</v>
      </c>
      <c r="D18" s="127">
        <v>869</v>
      </c>
      <c r="E18" s="127">
        <v>965</v>
      </c>
      <c r="F18" s="127">
        <v>1179</v>
      </c>
      <c r="G18" s="127">
        <v>633</v>
      </c>
    </row>
    <row r="19" spans="1:256" s="25" customFormat="1" ht="17.25" customHeight="1">
      <c r="A19" s="30" t="s">
        <v>201</v>
      </c>
      <c r="B19" s="12" t="s">
        <v>2</v>
      </c>
      <c r="C19" s="158" t="s">
        <v>3</v>
      </c>
      <c r="D19" s="158" t="s">
        <v>4</v>
      </c>
      <c r="E19" s="158" t="s">
        <v>5</v>
      </c>
      <c r="F19" s="12" t="s">
        <v>6</v>
      </c>
      <c r="G19" s="30" t="s">
        <v>7</v>
      </c>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c r="IR19" s="129"/>
      <c r="IS19" s="129"/>
      <c r="IT19" s="129"/>
      <c r="IU19" s="129"/>
      <c r="IV19" s="129"/>
    </row>
    <row r="20" spans="1:256" s="84" customFormat="1">
      <c r="A20" s="76" t="s">
        <v>8</v>
      </c>
      <c r="B20" s="83">
        <v>11290</v>
      </c>
      <c r="C20" s="83">
        <v>7945</v>
      </c>
      <c r="D20" s="83">
        <v>8696</v>
      </c>
      <c r="E20" s="83">
        <v>7051</v>
      </c>
      <c r="F20" s="83">
        <v>8948</v>
      </c>
      <c r="G20" s="83">
        <v>43930</v>
      </c>
    </row>
    <row r="21" spans="1:256" s="25" customFormat="1">
      <c r="A21" s="36" t="s">
        <v>9</v>
      </c>
      <c r="B21" s="19">
        <v>5821</v>
      </c>
      <c r="C21" s="19">
        <v>2482</v>
      </c>
      <c r="D21" s="19">
        <v>880</v>
      </c>
      <c r="E21" s="19">
        <v>258</v>
      </c>
      <c r="F21" s="19">
        <v>210</v>
      </c>
      <c r="G21" s="19">
        <v>9651</v>
      </c>
    </row>
    <row r="22" spans="1:256" s="25" customFormat="1">
      <c r="A22" s="36" t="s">
        <v>10</v>
      </c>
      <c r="B22" s="19">
        <v>779</v>
      </c>
      <c r="C22" s="19">
        <v>3344</v>
      </c>
      <c r="D22" s="19">
        <v>3755</v>
      </c>
      <c r="E22" s="19">
        <v>1684</v>
      </c>
      <c r="F22" s="19">
        <v>893</v>
      </c>
      <c r="G22" s="19">
        <v>10455</v>
      </c>
    </row>
    <row r="23" spans="1:256" s="25" customFormat="1">
      <c r="A23" s="36" t="s">
        <v>11</v>
      </c>
      <c r="B23" s="19">
        <v>988</v>
      </c>
      <c r="C23" s="19">
        <v>1027</v>
      </c>
      <c r="D23" s="19">
        <v>3623</v>
      </c>
      <c r="E23" s="19">
        <v>4908</v>
      </c>
      <c r="F23" s="19">
        <v>7720</v>
      </c>
      <c r="G23" s="19">
        <v>18265</v>
      </c>
    </row>
    <row r="24" spans="1:256" s="25" customFormat="1">
      <c r="A24" s="36" t="s">
        <v>12</v>
      </c>
      <c r="B24" s="19">
        <v>3702</v>
      </c>
      <c r="C24" s="19">
        <v>1092</v>
      </c>
      <c r="D24" s="19">
        <v>438</v>
      </c>
      <c r="E24" s="19">
        <v>202</v>
      </c>
      <c r="F24" s="19">
        <v>125</v>
      </c>
      <c r="G24" s="222">
        <v>5559</v>
      </c>
    </row>
    <row r="25" spans="1:256" s="84" customFormat="1">
      <c r="A25" s="76" t="s">
        <v>182</v>
      </c>
      <c r="B25" s="128">
        <v>760</v>
      </c>
      <c r="C25" s="128">
        <v>1988</v>
      </c>
      <c r="D25" s="128">
        <v>3148</v>
      </c>
      <c r="E25" s="128">
        <v>4545</v>
      </c>
      <c r="F25" s="128">
        <v>9731</v>
      </c>
      <c r="G25" s="128">
        <v>3890</v>
      </c>
    </row>
    <row r="26" spans="1:256" s="25" customFormat="1">
      <c r="A26" s="36" t="s">
        <v>9</v>
      </c>
      <c r="B26" s="127">
        <v>806</v>
      </c>
      <c r="C26" s="127">
        <v>1895</v>
      </c>
      <c r="D26" s="127">
        <v>3024</v>
      </c>
      <c r="E26" s="127">
        <v>3901</v>
      </c>
      <c r="F26" s="127">
        <v>7211</v>
      </c>
      <c r="G26" s="127">
        <v>1510</v>
      </c>
    </row>
    <row r="27" spans="1:256" s="25" customFormat="1">
      <c r="A27" s="36" t="s">
        <v>10</v>
      </c>
      <c r="B27" s="127">
        <v>1072</v>
      </c>
      <c r="C27" s="127">
        <v>2081</v>
      </c>
      <c r="D27" s="127">
        <v>3173</v>
      </c>
      <c r="E27" s="127">
        <v>4477</v>
      </c>
      <c r="F27" s="127">
        <v>8637</v>
      </c>
      <c r="G27" s="127">
        <v>3344</v>
      </c>
    </row>
    <row r="28" spans="1:256" s="25" customFormat="1">
      <c r="A28" s="36" t="s">
        <v>11</v>
      </c>
      <c r="B28" s="127">
        <v>470</v>
      </c>
      <c r="C28" s="127">
        <v>2004</v>
      </c>
      <c r="D28" s="127">
        <v>3173</v>
      </c>
      <c r="E28" s="127">
        <v>4617</v>
      </c>
      <c r="F28" s="127">
        <v>9934</v>
      </c>
      <c r="G28" s="127">
        <v>6207</v>
      </c>
    </row>
    <row r="29" spans="1:256" s="25" customFormat="1">
      <c r="A29" s="36" t="s">
        <v>12</v>
      </c>
      <c r="B29" s="127">
        <v>699</v>
      </c>
      <c r="C29" s="127">
        <v>1896</v>
      </c>
      <c r="D29" s="127">
        <v>2974</v>
      </c>
      <c r="E29" s="127">
        <v>4197</v>
      </c>
      <c r="F29" s="127">
        <v>9279</v>
      </c>
      <c r="G29" s="127">
        <v>1433</v>
      </c>
    </row>
    <row r="30" spans="1:256" s="84" customFormat="1">
      <c r="A30" s="76" t="s">
        <v>183</v>
      </c>
      <c r="B30" s="128">
        <v>763</v>
      </c>
      <c r="C30" s="128">
        <v>961</v>
      </c>
      <c r="D30" s="128">
        <v>1014</v>
      </c>
      <c r="E30" s="128">
        <v>1172</v>
      </c>
      <c r="F30" s="128">
        <v>1479</v>
      </c>
      <c r="G30" s="128">
        <v>1060</v>
      </c>
    </row>
    <row r="31" spans="1:256" s="25" customFormat="1">
      <c r="A31" s="36" t="s">
        <v>9</v>
      </c>
      <c r="B31" s="127">
        <v>1038</v>
      </c>
      <c r="C31" s="127">
        <v>1537</v>
      </c>
      <c r="D31" s="127">
        <v>2190</v>
      </c>
      <c r="E31" s="127">
        <v>3344</v>
      </c>
      <c r="F31" s="127">
        <v>3841</v>
      </c>
      <c r="G31" s="127">
        <v>1394</v>
      </c>
    </row>
    <row r="32" spans="1:256" s="25" customFormat="1">
      <c r="A32" s="36" t="s">
        <v>10</v>
      </c>
      <c r="B32" s="127">
        <v>578</v>
      </c>
      <c r="C32" s="127">
        <v>801</v>
      </c>
      <c r="D32" s="127">
        <v>1091</v>
      </c>
      <c r="E32" s="127">
        <v>1514</v>
      </c>
      <c r="F32" s="127">
        <v>1938</v>
      </c>
      <c r="G32" s="127">
        <v>1100</v>
      </c>
    </row>
    <row r="33" spans="1:7" s="25" customFormat="1">
      <c r="A33" s="36" t="s">
        <v>11</v>
      </c>
      <c r="B33" s="127">
        <v>388</v>
      </c>
      <c r="C33" s="127">
        <v>364</v>
      </c>
      <c r="D33" s="127">
        <v>682</v>
      </c>
      <c r="E33" s="127">
        <v>953</v>
      </c>
      <c r="F33" s="127">
        <v>1370</v>
      </c>
      <c r="G33" s="127">
        <v>1012</v>
      </c>
    </row>
    <row r="34" spans="1:7">
      <c r="A34" s="36" t="s">
        <v>12</v>
      </c>
      <c r="B34" s="127">
        <v>470</v>
      </c>
      <c r="C34" s="127">
        <v>708</v>
      </c>
      <c r="D34" s="127">
        <v>731</v>
      </c>
      <c r="E34" s="127">
        <v>885</v>
      </c>
      <c r="F34" s="127">
        <v>968</v>
      </c>
      <c r="G34" s="127">
        <v>564</v>
      </c>
    </row>
    <row r="35" spans="1:7">
      <c r="A35" s="54" t="s">
        <v>21</v>
      </c>
    </row>
    <row r="37" spans="1:7">
      <c r="B37" s="210"/>
      <c r="C37" s="210"/>
      <c r="D37" s="210"/>
      <c r="E37" s="210"/>
      <c r="F37" s="210"/>
      <c r="G37" s="210"/>
    </row>
    <row r="38" spans="1:7">
      <c r="B38" s="211"/>
    </row>
    <row r="39" spans="1:7">
      <c r="B39" s="211"/>
    </row>
  </sheetData>
  <pageMargins left="0.7" right="0.7" top="0.75" bottom="0.75" header="0.3" footer="0.3"/>
  <pageSetup scale="84" fitToHeight="0" orientation="portrait" r:id="rId1"/>
  <headerFooter>
    <oddFooter>&amp;L&amp;10&amp;F, &amp;A</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zoomScaleNormal="100" zoomScalePageLayoutView="90" workbookViewId="0">
      <selection activeCell="H32" sqref="H32"/>
    </sheetView>
  </sheetViews>
  <sheetFormatPr baseColWidth="10" defaultColWidth="8.7109375" defaultRowHeight="16"/>
  <cols>
    <col min="1" max="1" width="27.140625" customWidth="1"/>
    <col min="2" max="6" width="9.7109375" customWidth="1"/>
    <col min="7" max="7" width="10.28515625" customWidth="1"/>
  </cols>
  <sheetData>
    <row r="1" spans="1:8" s="1" customFormat="1" ht="20.25" customHeight="1">
      <c r="A1" s="11" t="s">
        <v>22</v>
      </c>
    </row>
    <row r="2" spans="1:8" s="1" customFormat="1" ht="18" customHeight="1">
      <c r="B2" s="2" t="s">
        <v>1</v>
      </c>
    </row>
    <row r="3" spans="1:8" s="1" customFormat="1" ht="18.75" customHeight="1">
      <c r="A3" s="30" t="s">
        <v>200</v>
      </c>
      <c r="B3" s="45" t="s">
        <v>2</v>
      </c>
      <c r="C3" s="63" t="s">
        <v>3</v>
      </c>
      <c r="D3" s="63" t="s">
        <v>4</v>
      </c>
      <c r="E3" s="63" t="s">
        <v>5</v>
      </c>
      <c r="F3" s="45" t="s">
        <v>6</v>
      </c>
      <c r="G3" s="45" t="s">
        <v>7</v>
      </c>
    </row>
    <row r="4" spans="1:8" s="1" customFormat="1" ht="15.75" customHeight="1">
      <c r="A4" s="3" t="s">
        <v>8</v>
      </c>
      <c r="B4" s="67">
        <v>7883</v>
      </c>
      <c r="C4" s="67">
        <v>6172</v>
      </c>
      <c r="D4" s="67">
        <v>10959</v>
      </c>
      <c r="E4" s="67">
        <v>13736</v>
      </c>
      <c r="F4" s="67">
        <v>38817</v>
      </c>
      <c r="G4" s="67">
        <v>77567</v>
      </c>
      <c r="H4" s="68"/>
    </row>
    <row r="5" spans="1:8" s="1" customFormat="1" ht="15.75" customHeight="1">
      <c r="A5" s="7" t="s">
        <v>9</v>
      </c>
      <c r="B5" s="8">
        <v>4829</v>
      </c>
      <c r="C5" s="8">
        <v>1756</v>
      </c>
      <c r="D5" s="8">
        <v>1400</v>
      </c>
      <c r="E5" s="8">
        <v>744</v>
      </c>
      <c r="F5" s="8">
        <v>667</v>
      </c>
      <c r="G5" s="8">
        <v>9396</v>
      </c>
    </row>
    <row r="6" spans="1:8" s="1" customFormat="1" ht="15.75" customHeight="1">
      <c r="A6" s="7" t="s">
        <v>10</v>
      </c>
      <c r="B6" s="8">
        <v>1365</v>
      </c>
      <c r="C6" s="8">
        <v>2125</v>
      </c>
      <c r="D6" s="8">
        <v>3481</v>
      </c>
      <c r="E6" s="8">
        <v>3128</v>
      </c>
      <c r="F6" s="8">
        <v>3353</v>
      </c>
      <c r="G6" s="8">
        <v>13452</v>
      </c>
    </row>
    <row r="7" spans="1:8" s="1" customFormat="1" ht="15.75" customHeight="1">
      <c r="A7" s="7" t="s">
        <v>11</v>
      </c>
      <c r="B7" s="8">
        <v>1689</v>
      </c>
      <c r="C7" s="8">
        <v>2291</v>
      </c>
      <c r="D7" s="8">
        <v>6078</v>
      </c>
      <c r="E7" s="8">
        <v>9864</v>
      </c>
      <c r="F7" s="8">
        <v>34797</v>
      </c>
      <c r="G7" s="8">
        <v>54719</v>
      </c>
    </row>
    <row r="8" spans="1:8" s="68" customFormat="1" ht="15.75" customHeight="1">
      <c r="A8" s="3" t="s">
        <v>13</v>
      </c>
      <c r="B8" s="67">
        <v>4829</v>
      </c>
      <c r="C8" s="67">
        <v>1756</v>
      </c>
      <c r="D8" s="67">
        <v>1400</v>
      </c>
      <c r="E8" s="67">
        <v>744</v>
      </c>
      <c r="F8" s="67">
        <v>667</v>
      </c>
      <c r="G8" s="67">
        <v>9396</v>
      </c>
    </row>
    <row r="9" spans="1:8" ht="15.75" customHeight="1">
      <c r="A9" s="62" t="s">
        <v>23</v>
      </c>
      <c r="B9" s="8">
        <v>4742</v>
      </c>
      <c r="C9" s="8">
        <v>1692</v>
      </c>
      <c r="D9" s="8">
        <v>1347</v>
      </c>
      <c r="E9" s="8">
        <v>658</v>
      </c>
      <c r="F9" s="8">
        <v>527</v>
      </c>
      <c r="G9" s="8">
        <v>8967</v>
      </c>
    </row>
    <row r="10" spans="1:8" ht="15.75" customHeight="1">
      <c r="A10" s="7" t="s">
        <v>15</v>
      </c>
      <c r="B10" s="8">
        <v>146</v>
      </c>
      <c r="C10" s="8">
        <v>78</v>
      </c>
      <c r="D10" s="8">
        <v>66</v>
      </c>
      <c r="E10" s="8">
        <v>87</v>
      </c>
      <c r="F10" s="8">
        <v>141</v>
      </c>
      <c r="G10" s="8">
        <v>517</v>
      </c>
    </row>
    <row r="11" spans="1:8" ht="15.75" customHeight="1">
      <c r="A11" s="3" t="s">
        <v>16</v>
      </c>
      <c r="B11" s="67">
        <v>1365</v>
      </c>
      <c r="C11" s="67">
        <v>2125</v>
      </c>
      <c r="D11" s="67">
        <v>3481</v>
      </c>
      <c r="E11" s="67">
        <v>3128</v>
      </c>
      <c r="F11" s="67">
        <v>3353</v>
      </c>
      <c r="G11" s="67">
        <v>13452</v>
      </c>
      <c r="H11" s="70"/>
    </row>
    <row r="12" spans="1:8" ht="15.75" customHeight="1">
      <c r="A12" s="62" t="s">
        <v>24</v>
      </c>
      <c r="B12" s="8">
        <v>1174</v>
      </c>
      <c r="C12" s="8">
        <v>1952</v>
      </c>
      <c r="D12" s="8">
        <v>3136</v>
      </c>
      <c r="E12" s="8">
        <v>2674</v>
      </c>
      <c r="F12" s="8">
        <v>2454</v>
      </c>
      <c r="G12" s="8">
        <v>11391</v>
      </c>
    </row>
    <row r="13" spans="1:8" ht="15.75" customHeight="1">
      <c r="A13" s="7" t="s">
        <v>18</v>
      </c>
      <c r="B13" s="8">
        <v>236</v>
      </c>
      <c r="C13" s="8">
        <v>220</v>
      </c>
      <c r="D13" s="8">
        <v>308</v>
      </c>
      <c r="E13" s="8">
        <v>346</v>
      </c>
      <c r="F13" s="8">
        <v>750</v>
      </c>
      <c r="G13" s="8">
        <v>1860</v>
      </c>
    </row>
    <row r="14" spans="1:8" ht="15.75" customHeight="1">
      <c r="A14" s="7" t="s">
        <v>19</v>
      </c>
      <c r="B14" s="8">
        <v>75</v>
      </c>
      <c r="C14" s="8">
        <v>64</v>
      </c>
      <c r="D14" s="8">
        <v>195</v>
      </c>
      <c r="E14" s="8">
        <v>187</v>
      </c>
      <c r="F14" s="8">
        <v>186</v>
      </c>
      <c r="G14" s="8">
        <v>706</v>
      </c>
    </row>
    <row r="15" spans="1:8" s="70" customFormat="1" ht="15.75" customHeight="1">
      <c r="A15" s="3" t="s">
        <v>20</v>
      </c>
      <c r="B15" s="67">
        <v>1689</v>
      </c>
      <c r="C15" s="67">
        <v>2291</v>
      </c>
      <c r="D15" s="67">
        <v>6078</v>
      </c>
      <c r="E15" s="67">
        <v>9864</v>
      </c>
      <c r="F15" s="67">
        <v>34797</v>
      </c>
      <c r="G15" s="67">
        <v>54719</v>
      </c>
    </row>
    <row r="16" spans="1:8" ht="15.75" customHeight="1">
      <c r="A16" s="30" t="s">
        <v>201</v>
      </c>
      <c r="B16" s="45" t="s">
        <v>2</v>
      </c>
      <c r="C16" s="63" t="s">
        <v>3</v>
      </c>
      <c r="D16" s="63" t="s">
        <v>4</v>
      </c>
      <c r="E16" s="63" t="s">
        <v>5</v>
      </c>
      <c r="F16" s="45" t="s">
        <v>6</v>
      </c>
      <c r="G16" s="45" t="s">
        <v>7</v>
      </c>
    </row>
    <row r="17" spans="1:7" s="70" customFormat="1" ht="15.75" customHeight="1">
      <c r="A17" s="3" t="s">
        <v>8</v>
      </c>
      <c r="B17" s="67">
        <v>6893</v>
      </c>
      <c r="C17" s="67">
        <v>6861</v>
      </c>
      <c r="D17" s="67">
        <v>10948</v>
      </c>
      <c r="E17" s="67">
        <v>13638</v>
      </c>
      <c r="F17" s="67">
        <v>36019</v>
      </c>
      <c r="G17" s="67">
        <v>74360</v>
      </c>
    </row>
    <row r="18" spans="1:7" ht="15.75" customHeight="1">
      <c r="A18" s="7" t="s">
        <v>9</v>
      </c>
      <c r="B18" s="8">
        <v>4341</v>
      </c>
      <c r="C18" s="8">
        <v>1727</v>
      </c>
      <c r="D18" s="8">
        <v>1110</v>
      </c>
      <c r="E18" s="8">
        <v>556</v>
      </c>
      <c r="F18" s="8">
        <v>616</v>
      </c>
      <c r="G18" s="8">
        <v>8349</v>
      </c>
    </row>
    <row r="19" spans="1:7" ht="15.75" customHeight="1">
      <c r="A19" s="7" t="s">
        <v>10</v>
      </c>
      <c r="B19" s="8">
        <v>1206</v>
      </c>
      <c r="C19" s="8">
        <v>2387</v>
      </c>
      <c r="D19" s="8">
        <v>2947</v>
      </c>
      <c r="E19" s="8">
        <v>2323</v>
      </c>
      <c r="F19" s="8">
        <v>2354</v>
      </c>
      <c r="G19" s="8">
        <v>11217</v>
      </c>
    </row>
    <row r="20" spans="1:7" ht="15.75" customHeight="1">
      <c r="A20" s="7" t="s">
        <v>11</v>
      </c>
      <c r="B20" s="8">
        <v>1347</v>
      </c>
      <c r="C20" s="8">
        <v>2748</v>
      </c>
      <c r="D20" s="8">
        <v>6891</v>
      </c>
      <c r="E20" s="8">
        <v>10759</v>
      </c>
      <c r="F20" s="8">
        <v>33049</v>
      </c>
      <c r="G20" s="8">
        <v>54794</v>
      </c>
    </row>
    <row r="21" spans="1:7" s="68" customFormat="1" ht="15.75" customHeight="1">
      <c r="A21" s="3" t="s">
        <v>13</v>
      </c>
      <c r="B21" s="67">
        <v>4341</v>
      </c>
      <c r="C21" s="67">
        <v>1727</v>
      </c>
      <c r="D21" s="67">
        <v>1110</v>
      </c>
      <c r="E21" s="67">
        <v>556</v>
      </c>
      <c r="F21" s="67">
        <v>616</v>
      </c>
      <c r="G21" s="67">
        <v>8349</v>
      </c>
    </row>
    <row r="22" spans="1:7" ht="15.75" customHeight="1">
      <c r="A22" s="7" t="s">
        <v>23</v>
      </c>
      <c r="B22" s="8">
        <v>4263</v>
      </c>
      <c r="C22" s="8">
        <v>1639</v>
      </c>
      <c r="D22" s="8">
        <v>1000</v>
      </c>
      <c r="E22" s="8">
        <v>475</v>
      </c>
      <c r="F22" s="8">
        <v>433</v>
      </c>
      <c r="G22" s="8">
        <v>7811</v>
      </c>
    </row>
    <row r="23" spans="1:7" ht="15.75" customHeight="1">
      <c r="A23" s="7" t="s">
        <v>15</v>
      </c>
      <c r="B23" s="8">
        <v>165</v>
      </c>
      <c r="C23" s="8">
        <v>109</v>
      </c>
      <c r="D23" s="8">
        <v>123</v>
      </c>
      <c r="E23" s="8">
        <v>89</v>
      </c>
      <c r="F23" s="8">
        <v>187</v>
      </c>
      <c r="G23" s="8">
        <v>673</v>
      </c>
    </row>
    <row r="24" spans="1:7" s="70" customFormat="1" ht="15.75" customHeight="1">
      <c r="A24" s="3" t="s">
        <v>16</v>
      </c>
      <c r="B24" s="67">
        <v>1206</v>
      </c>
      <c r="C24" s="67">
        <v>2387</v>
      </c>
      <c r="D24" s="67">
        <v>2947</v>
      </c>
      <c r="E24" s="67">
        <v>2323</v>
      </c>
      <c r="F24" s="67">
        <v>2354</v>
      </c>
      <c r="G24" s="67">
        <v>11217</v>
      </c>
    </row>
    <row r="25" spans="1:7" ht="15.75" customHeight="1">
      <c r="A25" s="7" t="s">
        <v>24</v>
      </c>
      <c r="B25" s="8">
        <v>1056</v>
      </c>
      <c r="C25" s="8">
        <v>2167</v>
      </c>
      <c r="D25" s="8">
        <v>2541</v>
      </c>
      <c r="E25" s="8">
        <v>1821</v>
      </c>
      <c r="F25" s="8">
        <v>1549</v>
      </c>
      <c r="G25" s="8">
        <v>9135</v>
      </c>
    </row>
    <row r="26" spans="1:7" ht="15.75" customHeight="1">
      <c r="A26" s="7" t="s">
        <v>18</v>
      </c>
      <c r="B26" s="8">
        <v>170</v>
      </c>
      <c r="C26" s="8">
        <v>236</v>
      </c>
      <c r="D26" s="8">
        <v>367</v>
      </c>
      <c r="E26" s="8">
        <v>411</v>
      </c>
      <c r="F26" s="8">
        <v>696</v>
      </c>
      <c r="G26" s="8">
        <v>1881</v>
      </c>
    </row>
    <row r="27" spans="1:7" ht="15.75" customHeight="1">
      <c r="A27" s="7" t="s">
        <v>19</v>
      </c>
      <c r="B27" s="8">
        <v>53</v>
      </c>
      <c r="C27" s="8">
        <v>144</v>
      </c>
      <c r="D27" s="8">
        <v>178</v>
      </c>
      <c r="E27" s="8">
        <v>158</v>
      </c>
      <c r="F27" s="8">
        <v>150</v>
      </c>
      <c r="G27" s="8">
        <v>683</v>
      </c>
    </row>
    <row r="28" spans="1:7" s="70" customFormat="1" ht="15.75" customHeight="1">
      <c r="A28" s="37" t="s">
        <v>20</v>
      </c>
      <c r="B28" s="67">
        <v>1347</v>
      </c>
      <c r="C28" s="67">
        <v>2748</v>
      </c>
      <c r="D28" s="67">
        <v>6891</v>
      </c>
      <c r="E28" s="67">
        <v>10759</v>
      </c>
      <c r="F28" s="67">
        <v>33049</v>
      </c>
      <c r="G28" s="71">
        <v>54794</v>
      </c>
    </row>
    <row r="29" spans="1:7" ht="21" customHeight="1">
      <c r="A29" s="51" t="s">
        <v>21</v>
      </c>
      <c r="B29" s="51"/>
      <c r="C29" s="51"/>
      <c r="D29" s="51"/>
      <c r="E29" s="51"/>
      <c r="F29" s="51"/>
      <c r="G29" s="4"/>
    </row>
    <row r="30" spans="1:7">
      <c r="A30" s="7"/>
      <c r="B30" s="4"/>
      <c r="C30" s="4"/>
      <c r="D30" s="4"/>
      <c r="E30" s="4"/>
      <c r="F30" s="4"/>
      <c r="G30" s="4"/>
    </row>
    <row r="31" spans="1:7">
      <c r="A31" s="7"/>
      <c r="B31" s="4"/>
      <c r="C31" s="4"/>
      <c r="D31" s="4"/>
      <c r="E31" s="4"/>
      <c r="F31" s="4"/>
      <c r="G31" s="4"/>
    </row>
    <row r="32" spans="1:7">
      <c r="A32" s="7"/>
      <c r="B32" s="4"/>
      <c r="C32" s="4"/>
      <c r="D32" s="5"/>
      <c r="E32" s="4"/>
      <c r="F32" s="4"/>
      <c r="G32" s="4"/>
    </row>
    <row r="33" spans="1:7">
      <c r="A33" s="7"/>
      <c r="B33" s="4"/>
      <c r="C33" s="4"/>
      <c r="D33" s="4"/>
      <c r="E33" s="4"/>
      <c r="F33" s="4"/>
      <c r="G33" s="4"/>
    </row>
    <row r="34" spans="1:7">
      <c r="A34" s="7"/>
      <c r="B34" s="4"/>
      <c r="C34" s="4"/>
      <c r="D34" s="4"/>
      <c r="E34" s="4"/>
      <c r="F34" s="4"/>
      <c r="G34" s="4"/>
    </row>
    <row r="35" spans="1:7">
      <c r="A35" s="7"/>
      <c r="B35" s="4"/>
      <c r="C35" s="4"/>
      <c r="D35" s="4"/>
      <c r="E35" s="4"/>
      <c r="F35" s="4"/>
      <c r="G35" s="4"/>
    </row>
    <row r="36" spans="1:7">
      <c r="A36" s="7"/>
      <c r="B36" s="4"/>
      <c r="C36" s="4"/>
      <c r="D36" s="5"/>
      <c r="E36" s="4"/>
      <c r="F36" s="4"/>
      <c r="G36" s="4"/>
    </row>
    <row r="37" spans="1:7">
      <c r="A37" s="7"/>
      <c r="B37" s="4"/>
      <c r="C37" s="4"/>
      <c r="D37" s="6"/>
      <c r="E37" s="4"/>
      <c r="F37" s="4"/>
      <c r="G37" s="4"/>
    </row>
    <row r="38" spans="1:7">
      <c r="A38" s="7"/>
      <c r="B38" s="4"/>
      <c r="C38" s="4"/>
      <c r="D38" s="4"/>
      <c r="E38" s="4"/>
      <c r="F38" s="4"/>
      <c r="G38" s="4"/>
    </row>
    <row r="39" spans="1:7">
      <c r="A39" s="7"/>
      <c r="B39" s="4"/>
      <c r="C39" s="4"/>
      <c r="D39" s="4"/>
      <c r="E39" s="4"/>
      <c r="F39" s="4"/>
      <c r="G39" s="4"/>
    </row>
    <row r="40" spans="1:7">
      <c r="A40" s="7"/>
      <c r="B40" s="4"/>
      <c r="C40" s="4"/>
      <c r="D40" s="4"/>
      <c r="E40" s="4"/>
      <c r="F40" s="4"/>
      <c r="G40" s="4"/>
    </row>
    <row r="41" spans="1:7">
      <c r="A41" s="7"/>
      <c r="B41" s="4"/>
      <c r="C41" s="4"/>
      <c r="D41" s="6"/>
      <c r="E41" s="4"/>
      <c r="F41" s="4"/>
      <c r="G41" s="4"/>
    </row>
  </sheetData>
  <pageMargins left="0.7" right="0.7" top="0.75" bottom="0.75" header="0.3" footer="0.3"/>
  <pageSetup scale="89" fitToHeight="0" orientation="portrait" r:id="rId1"/>
  <headerFooter>
    <oddFooter>&amp;L&amp;10&amp;F, &amp;A</oddFooter>
  </headerFooter>
  <tableParts count="2">
    <tablePart r:id="rId2"/>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54"/>
  <sheetViews>
    <sheetView tabSelected="1" zoomScaleNormal="100" zoomScalePageLayoutView="90" workbookViewId="0">
      <selection activeCell="M12" sqref="M12"/>
    </sheetView>
  </sheetViews>
  <sheetFormatPr baseColWidth="10" defaultColWidth="8.7109375" defaultRowHeight="16"/>
  <cols>
    <col min="1" max="1" width="26" customWidth="1"/>
    <col min="2" max="2" width="11.140625" customWidth="1"/>
    <col min="6" max="6" width="9.5703125" customWidth="1"/>
    <col min="8" max="8" width="14.140625" customWidth="1"/>
  </cols>
  <sheetData>
    <row r="1" spans="1:10" s="25" customFormat="1" ht="22.5" customHeight="1">
      <c r="A1" s="221" t="s">
        <v>184</v>
      </c>
    </row>
    <row r="2" spans="1:10" s="119" customFormat="1" ht="16" customHeight="1">
      <c r="A2" s="31"/>
      <c r="B2" s="174"/>
      <c r="C2" s="180" t="s">
        <v>185</v>
      </c>
      <c r="D2" s="176"/>
      <c r="E2" s="176"/>
      <c r="F2" s="177"/>
      <c r="G2" s="180" t="s">
        <v>186</v>
      </c>
      <c r="H2" s="177"/>
    </row>
    <row r="3" spans="1:10" s="111" customFormat="1">
      <c r="A3" s="157" t="s">
        <v>200</v>
      </c>
      <c r="B3" s="175" t="s">
        <v>187</v>
      </c>
      <c r="C3" s="178" t="s">
        <v>188</v>
      </c>
      <c r="D3" s="157" t="s">
        <v>189</v>
      </c>
      <c r="E3" s="157" t="s">
        <v>190</v>
      </c>
      <c r="F3" s="179" t="s">
        <v>191</v>
      </c>
      <c r="G3" s="178" t="s">
        <v>192</v>
      </c>
      <c r="H3" s="179" t="s">
        <v>193</v>
      </c>
    </row>
    <row r="4" spans="1:10" s="84" customFormat="1" ht="14.25" customHeight="1">
      <c r="A4" s="131" t="s">
        <v>194</v>
      </c>
      <c r="B4" s="35">
        <v>12360</v>
      </c>
      <c r="C4" s="35">
        <v>3071</v>
      </c>
      <c r="D4" s="35">
        <v>2558</v>
      </c>
      <c r="E4" s="35">
        <v>5202</v>
      </c>
      <c r="F4" s="35">
        <v>5423</v>
      </c>
      <c r="G4" s="35">
        <v>1885</v>
      </c>
      <c r="H4" s="35">
        <v>3633</v>
      </c>
    </row>
    <row r="5" spans="1:10" s="111" customFormat="1" ht="14.25" customHeight="1">
      <c r="A5" s="33" t="s">
        <v>30</v>
      </c>
      <c r="B5" s="32">
        <v>5750</v>
      </c>
      <c r="C5" s="32">
        <v>1146</v>
      </c>
      <c r="D5" s="32">
        <v>1300</v>
      </c>
      <c r="E5" s="32">
        <v>2710</v>
      </c>
      <c r="F5" s="32">
        <v>2669</v>
      </c>
      <c r="G5" s="32">
        <v>923</v>
      </c>
      <c r="H5" s="32">
        <v>1819</v>
      </c>
    </row>
    <row r="6" spans="1:10" s="111" customFormat="1" ht="14.25" customHeight="1">
      <c r="A6" s="33" t="s">
        <v>31</v>
      </c>
      <c r="B6" s="32">
        <v>6613</v>
      </c>
      <c r="C6" s="32">
        <v>1925</v>
      </c>
      <c r="D6" s="32">
        <v>1258</v>
      </c>
      <c r="E6" s="32">
        <v>2492</v>
      </c>
      <c r="F6" s="32">
        <v>2754</v>
      </c>
      <c r="G6" s="32">
        <v>962</v>
      </c>
      <c r="H6" s="32">
        <v>1815</v>
      </c>
    </row>
    <row r="7" spans="1:10" s="84" customFormat="1" ht="14.25" customHeight="1">
      <c r="A7" s="131" t="s">
        <v>195</v>
      </c>
      <c r="B7" s="35">
        <v>5750</v>
      </c>
      <c r="C7" s="35">
        <v>1146</v>
      </c>
      <c r="D7" s="35">
        <v>1300</v>
      </c>
      <c r="E7" s="35">
        <v>2710</v>
      </c>
      <c r="F7" s="35">
        <v>2669</v>
      </c>
      <c r="G7" s="35">
        <v>923</v>
      </c>
      <c r="H7" s="35">
        <v>1819</v>
      </c>
    </row>
    <row r="8" spans="1:10" s="111" customFormat="1" ht="14.25" customHeight="1">
      <c r="A8" s="33" t="s">
        <v>9</v>
      </c>
      <c r="B8" s="32">
        <v>1442</v>
      </c>
      <c r="C8" s="32">
        <v>234</v>
      </c>
      <c r="D8" s="32">
        <v>334</v>
      </c>
      <c r="E8" s="32">
        <v>735</v>
      </c>
      <c r="F8" s="32">
        <v>721</v>
      </c>
      <c r="G8" s="32">
        <v>280</v>
      </c>
      <c r="H8" s="32">
        <v>524</v>
      </c>
      <c r="J8" s="212"/>
    </row>
    <row r="9" spans="1:10" s="111" customFormat="1" ht="14.25" customHeight="1">
      <c r="A9" s="33" t="s">
        <v>10</v>
      </c>
      <c r="B9" s="32">
        <v>1293</v>
      </c>
      <c r="C9" s="32">
        <v>284</v>
      </c>
      <c r="D9" s="32">
        <v>325</v>
      </c>
      <c r="E9" s="32">
        <v>562</v>
      </c>
      <c r="F9" s="32">
        <v>542</v>
      </c>
      <c r="G9" s="32">
        <v>159</v>
      </c>
      <c r="H9" s="32">
        <v>325</v>
      </c>
      <c r="J9" s="212"/>
    </row>
    <row r="10" spans="1:10" s="111" customFormat="1" ht="14.25" customHeight="1">
      <c r="A10" s="33" t="s">
        <v>11</v>
      </c>
      <c r="B10" s="32">
        <v>1604</v>
      </c>
      <c r="C10" s="32">
        <v>378</v>
      </c>
      <c r="D10" s="32">
        <v>343</v>
      </c>
      <c r="E10" s="32">
        <v>653</v>
      </c>
      <c r="F10" s="32">
        <v>580</v>
      </c>
      <c r="G10" s="32">
        <v>184</v>
      </c>
      <c r="H10" s="32">
        <v>377</v>
      </c>
      <c r="J10" s="212"/>
    </row>
    <row r="11" spans="1:10" s="111" customFormat="1" ht="14.25" customHeight="1">
      <c r="A11" s="33" t="s">
        <v>12</v>
      </c>
      <c r="B11" s="32">
        <v>1412</v>
      </c>
      <c r="C11" s="32">
        <v>250</v>
      </c>
      <c r="D11" s="32">
        <v>298</v>
      </c>
      <c r="E11" s="32">
        <v>760</v>
      </c>
      <c r="F11" s="32">
        <v>827</v>
      </c>
      <c r="G11" s="32">
        <v>299</v>
      </c>
      <c r="H11" s="32">
        <v>594</v>
      </c>
      <c r="J11" s="212"/>
    </row>
    <row r="12" spans="1:10" s="84" customFormat="1" ht="14.25" customHeight="1">
      <c r="A12" s="131" t="s">
        <v>196</v>
      </c>
      <c r="B12" s="35">
        <v>1260</v>
      </c>
      <c r="C12" s="35">
        <v>215</v>
      </c>
      <c r="D12" s="35">
        <v>269</v>
      </c>
      <c r="E12" s="35">
        <v>560</v>
      </c>
      <c r="F12" s="35">
        <v>562</v>
      </c>
      <c r="G12" s="35">
        <v>199</v>
      </c>
      <c r="H12" s="35">
        <v>385</v>
      </c>
      <c r="J12" s="213"/>
    </row>
    <row r="13" spans="1:10" s="111" customFormat="1" ht="14.25" customHeight="1">
      <c r="A13" s="33" t="s">
        <v>9</v>
      </c>
      <c r="B13" s="32">
        <v>344</v>
      </c>
      <c r="C13" s="32">
        <v>71</v>
      </c>
      <c r="D13" s="32">
        <v>56</v>
      </c>
      <c r="E13" s="32">
        <v>180</v>
      </c>
      <c r="F13" s="32">
        <v>162</v>
      </c>
      <c r="G13" s="32">
        <v>63</v>
      </c>
      <c r="H13" s="32">
        <v>130</v>
      </c>
      <c r="J13" s="212"/>
    </row>
    <row r="14" spans="1:10" s="111" customFormat="1" ht="14.25" customHeight="1">
      <c r="A14" s="33" t="s">
        <v>10</v>
      </c>
      <c r="B14" s="34">
        <v>493</v>
      </c>
      <c r="C14" s="34">
        <v>87</v>
      </c>
      <c r="D14" s="34">
        <v>157</v>
      </c>
      <c r="E14" s="34">
        <v>179</v>
      </c>
      <c r="F14" s="34">
        <v>192</v>
      </c>
      <c r="G14" s="34">
        <v>59</v>
      </c>
      <c r="H14" s="34">
        <v>120</v>
      </c>
    </row>
    <row r="15" spans="1:10" s="111" customFormat="1" ht="14.25" customHeight="1">
      <c r="A15" s="33" t="s">
        <v>11</v>
      </c>
      <c r="B15" s="34">
        <v>192</v>
      </c>
      <c r="C15" s="34">
        <v>24</v>
      </c>
      <c r="D15" s="34">
        <v>24</v>
      </c>
      <c r="E15" s="34">
        <v>92</v>
      </c>
      <c r="F15" s="34">
        <v>82</v>
      </c>
      <c r="G15" s="34">
        <v>36</v>
      </c>
      <c r="H15" s="34">
        <v>37</v>
      </c>
    </row>
    <row r="16" spans="1:10" s="111" customFormat="1" ht="14.25" customHeight="1">
      <c r="A16" s="33" t="s">
        <v>12</v>
      </c>
      <c r="B16" s="34">
        <v>231</v>
      </c>
      <c r="C16" s="34">
        <v>33</v>
      </c>
      <c r="D16" s="34">
        <v>33</v>
      </c>
      <c r="E16" s="34">
        <v>109</v>
      </c>
      <c r="F16" s="34">
        <v>126</v>
      </c>
      <c r="G16" s="34">
        <v>41</v>
      </c>
      <c r="H16" s="34">
        <v>98</v>
      </c>
    </row>
    <row r="17" spans="1:8" s="84" customFormat="1" ht="14.25" customHeight="1">
      <c r="A17" s="130" t="s">
        <v>13</v>
      </c>
      <c r="B17" s="35">
        <v>377</v>
      </c>
      <c r="C17" s="35">
        <v>81</v>
      </c>
      <c r="D17" s="35">
        <v>63</v>
      </c>
      <c r="E17" s="35">
        <v>194</v>
      </c>
      <c r="F17" s="35">
        <v>185</v>
      </c>
      <c r="G17" s="35">
        <v>68</v>
      </c>
      <c r="H17" s="35">
        <v>146</v>
      </c>
    </row>
    <row r="18" spans="1:8" s="111" customFormat="1" ht="14.25" customHeight="1">
      <c r="A18" s="36" t="s">
        <v>14</v>
      </c>
      <c r="B18" s="32">
        <v>332</v>
      </c>
      <c r="C18" s="32">
        <v>72</v>
      </c>
      <c r="D18" s="32">
        <v>53</v>
      </c>
      <c r="E18" s="32">
        <v>162</v>
      </c>
      <c r="F18" s="32">
        <v>156</v>
      </c>
      <c r="G18" s="32">
        <v>62</v>
      </c>
      <c r="H18" s="32">
        <v>129</v>
      </c>
    </row>
    <row r="19" spans="1:8" s="111" customFormat="1" ht="14.25" customHeight="1">
      <c r="A19" s="36" t="s">
        <v>15</v>
      </c>
      <c r="B19" s="32">
        <v>45</v>
      </c>
      <c r="C19" s="32">
        <v>8</v>
      </c>
      <c r="D19" s="32">
        <v>11</v>
      </c>
      <c r="E19" s="32">
        <v>32</v>
      </c>
      <c r="F19" s="32">
        <v>28</v>
      </c>
      <c r="G19" s="32">
        <v>6</v>
      </c>
      <c r="H19" s="32">
        <v>17</v>
      </c>
    </row>
    <row r="20" spans="1:8" s="111" customFormat="1" ht="14.25" customHeight="1">
      <c r="A20" s="36" t="s">
        <v>41</v>
      </c>
      <c r="B20" s="32">
        <v>299</v>
      </c>
      <c r="C20" s="32">
        <v>71</v>
      </c>
      <c r="D20" s="32">
        <v>46</v>
      </c>
      <c r="E20" s="32">
        <v>149</v>
      </c>
      <c r="F20" s="32">
        <v>134</v>
      </c>
      <c r="G20" s="32">
        <v>56</v>
      </c>
      <c r="H20" s="32">
        <v>110</v>
      </c>
    </row>
    <row r="21" spans="1:8" s="84" customFormat="1" ht="14.25" customHeight="1">
      <c r="A21" s="130" t="s">
        <v>16</v>
      </c>
      <c r="B21" s="35">
        <v>601</v>
      </c>
      <c r="C21" s="35">
        <v>101</v>
      </c>
      <c r="D21" s="35">
        <v>175</v>
      </c>
      <c r="E21" s="35">
        <v>239</v>
      </c>
      <c r="F21" s="35">
        <v>248</v>
      </c>
      <c r="G21" s="35">
        <v>84</v>
      </c>
      <c r="H21" s="35">
        <v>165</v>
      </c>
    </row>
    <row r="22" spans="1:8" s="111" customFormat="1" ht="14.25" customHeight="1">
      <c r="A22" s="81" t="s">
        <v>17</v>
      </c>
      <c r="B22" s="32">
        <v>551</v>
      </c>
      <c r="C22" s="32">
        <v>93</v>
      </c>
      <c r="D22" s="32">
        <v>156</v>
      </c>
      <c r="E22" s="32">
        <v>220</v>
      </c>
      <c r="F22" s="32">
        <v>234</v>
      </c>
      <c r="G22" s="32">
        <v>80</v>
      </c>
      <c r="H22" s="32">
        <v>155</v>
      </c>
    </row>
    <row r="23" spans="1:8" s="111" customFormat="1" ht="14.25" customHeight="1">
      <c r="A23" s="36" t="s">
        <v>18</v>
      </c>
      <c r="B23" s="32">
        <v>90</v>
      </c>
      <c r="C23" s="32">
        <v>8</v>
      </c>
      <c r="D23" s="32">
        <v>17</v>
      </c>
      <c r="E23" s="32">
        <v>39</v>
      </c>
      <c r="F23" s="32">
        <v>36</v>
      </c>
      <c r="G23" s="32">
        <v>18</v>
      </c>
      <c r="H23" s="32">
        <v>22</v>
      </c>
    </row>
    <row r="24" spans="1:8" s="111" customFormat="1" ht="14.25" customHeight="1">
      <c r="A24" s="36" t="s">
        <v>19</v>
      </c>
      <c r="B24" s="32">
        <v>57</v>
      </c>
      <c r="C24" s="32">
        <v>12</v>
      </c>
      <c r="D24" s="32">
        <v>24</v>
      </c>
      <c r="E24" s="32">
        <v>23</v>
      </c>
      <c r="F24" s="32">
        <v>17</v>
      </c>
      <c r="G24" s="32">
        <v>11</v>
      </c>
      <c r="H24" s="32">
        <v>17</v>
      </c>
    </row>
    <row r="25" spans="1:8" s="111" customFormat="1" ht="14.25" customHeight="1">
      <c r="A25" s="36" t="s">
        <v>41</v>
      </c>
      <c r="B25" s="32">
        <v>459</v>
      </c>
      <c r="C25" s="32">
        <v>84</v>
      </c>
      <c r="D25" s="32">
        <v>136</v>
      </c>
      <c r="E25" s="32">
        <v>178</v>
      </c>
      <c r="F25" s="32">
        <v>199</v>
      </c>
      <c r="G25" s="32">
        <v>57</v>
      </c>
      <c r="H25" s="32">
        <v>128</v>
      </c>
    </row>
    <row r="26" spans="1:8" s="84" customFormat="1" ht="14.25" customHeight="1">
      <c r="A26" s="130" t="s">
        <v>20</v>
      </c>
      <c r="B26" s="35">
        <v>282</v>
      </c>
      <c r="C26" s="35">
        <v>33</v>
      </c>
      <c r="D26" s="35">
        <v>32</v>
      </c>
      <c r="E26" s="35">
        <v>127</v>
      </c>
      <c r="F26" s="35">
        <v>130</v>
      </c>
      <c r="G26" s="35">
        <v>46</v>
      </c>
      <c r="H26" s="35">
        <v>74</v>
      </c>
    </row>
    <row r="27" spans="1:8" s="111" customFormat="1" ht="24.75" customHeight="1">
      <c r="A27" s="157" t="s">
        <v>201</v>
      </c>
      <c r="B27" s="157" t="s">
        <v>187</v>
      </c>
      <c r="C27" s="157" t="s">
        <v>188</v>
      </c>
      <c r="D27" s="157" t="s">
        <v>189</v>
      </c>
      <c r="E27" s="157" t="s">
        <v>190</v>
      </c>
      <c r="F27" s="157" t="s">
        <v>191</v>
      </c>
      <c r="G27" s="157" t="s">
        <v>192</v>
      </c>
      <c r="H27" s="157" t="s">
        <v>193</v>
      </c>
    </row>
    <row r="28" spans="1:8" s="84" customFormat="1" ht="14.25" customHeight="1">
      <c r="A28" s="131" t="s">
        <v>194</v>
      </c>
      <c r="B28" s="35">
        <v>12588</v>
      </c>
      <c r="C28" s="35">
        <v>3060</v>
      </c>
      <c r="D28" s="35">
        <v>2647</v>
      </c>
      <c r="E28" s="35">
        <v>5119</v>
      </c>
      <c r="F28" s="35">
        <v>5626</v>
      </c>
      <c r="G28" s="35">
        <v>1836</v>
      </c>
      <c r="H28" s="35">
        <v>3614</v>
      </c>
    </row>
    <row r="29" spans="1:8" s="111" customFormat="1" ht="14.25" customHeight="1">
      <c r="A29" s="33" t="s">
        <v>30</v>
      </c>
      <c r="B29" s="32">
        <v>5740</v>
      </c>
      <c r="C29" s="32">
        <v>1077</v>
      </c>
      <c r="D29" s="32">
        <v>1339</v>
      </c>
      <c r="E29" s="32">
        <v>2602</v>
      </c>
      <c r="F29" s="32">
        <v>2746</v>
      </c>
      <c r="G29" s="32">
        <v>888</v>
      </c>
      <c r="H29" s="32">
        <v>1755</v>
      </c>
    </row>
    <row r="30" spans="1:8" s="111" customFormat="1" ht="14.25" customHeight="1">
      <c r="A30" s="33" t="s">
        <v>31</v>
      </c>
      <c r="B30" s="32">
        <v>6849</v>
      </c>
      <c r="C30" s="32">
        <v>1983</v>
      </c>
      <c r="D30" s="32">
        <v>1308</v>
      </c>
      <c r="E30" s="32">
        <v>2517</v>
      </c>
      <c r="F30" s="32">
        <v>2880</v>
      </c>
      <c r="G30" s="32">
        <v>948</v>
      </c>
      <c r="H30" s="32">
        <v>1859</v>
      </c>
    </row>
    <row r="31" spans="1:8" s="84" customFormat="1" ht="14.25" customHeight="1">
      <c r="A31" s="131" t="s">
        <v>195</v>
      </c>
      <c r="B31" s="35">
        <v>5740</v>
      </c>
      <c r="C31" s="35">
        <v>1077</v>
      </c>
      <c r="D31" s="35">
        <v>1339</v>
      </c>
      <c r="E31" s="35">
        <v>2602</v>
      </c>
      <c r="F31" s="35">
        <v>2746</v>
      </c>
      <c r="G31" s="35">
        <v>888</v>
      </c>
      <c r="H31" s="35">
        <v>1755</v>
      </c>
    </row>
    <row r="32" spans="1:8" s="111" customFormat="1" ht="14.25" customHeight="1">
      <c r="A32" s="33" t="s">
        <v>9</v>
      </c>
      <c r="B32" s="32">
        <v>1507</v>
      </c>
      <c r="C32" s="32">
        <v>302</v>
      </c>
      <c r="D32" s="32">
        <v>393</v>
      </c>
      <c r="E32" s="32">
        <v>745</v>
      </c>
      <c r="F32" s="32">
        <v>729</v>
      </c>
      <c r="G32" s="32">
        <v>292</v>
      </c>
      <c r="H32" s="32">
        <v>476</v>
      </c>
    </row>
    <row r="33" spans="1:8" s="111" customFormat="1" ht="14.25" customHeight="1">
      <c r="A33" s="33" t="s">
        <v>10</v>
      </c>
      <c r="B33" s="32">
        <v>1297</v>
      </c>
      <c r="C33" s="32">
        <v>246</v>
      </c>
      <c r="D33" s="32">
        <v>311</v>
      </c>
      <c r="E33" s="32">
        <v>557</v>
      </c>
      <c r="F33" s="32">
        <v>578</v>
      </c>
      <c r="G33" s="32">
        <v>152</v>
      </c>
      <c r="H33" s="32">
        <v>362</v>
      </c>
    </row>
    <row r="34" spans="1:8" s="111" customFormat="1" ht="14.25" customHeight="1">
      <c r="A34" s="33" t="s">
        <v>11</v>
      </c>
      <c r="B34" s="32">
        <v>1567</v>
      </c>
      <c r="C34" s="32">
        <v>350</v>
      </c>
      <c r="D34" s="32">
        <v>316</v>
      </c>
      <c r="E34" s="32">
        <v>603</v>
      </c>
      <c r="F34" s="32">
        <v>667</v>
      </c>
      <c r="G34" s="32">
        <v>198</v>
      </c>
      <c r="H34" s="32">
        <v>387</v>
      </c>
    </row>
    <row r="35" spans="1:8" s="111" customFormat="1" ht="14.25" customHeight="1">
      <c r="A35" s="33" t="s">
        <v>12</v>
      </c>
      <c r="B35" s="32">
        <v>1369</v>
      </c>
      <c r="C35" s="32">
        <v>179</v>
      </c>
      <c r="D35" s="32">
        <v>319</v>
      </c>
      <c r="E35" s="32">
        <v>698</v>
      </c>
      <c r="F35" s="32">
        <v>773</v>
      </c>
      <c r="G35" s="32">
        <v>246</v>
      </c>
      <c r="H35" s="32">
        <v>529</v>
      </c>
    </row>
    <row r="36" spans="1:8" s="84" customFormat="1" ht="14.25" customHeight="1">
      <c r="A36" s="131" t="s">
        <v>196</v>
      </c>
      <c r="B36" s="35">
        <v>1581</v>
      </c>
      <c r="C36" s="35">
        <v>294</v>
      </c>
      <c r="D36" s="35">
        <v>416</v>
      </c>
      <c r="E36" s="35">
        <v>732</v>
      </c>
      <c r="F36" s="35">
        <v>778</v>
      </c>
      <c r="G36" s="35">
        <v>227</v>
      </c>
      <c r="H36" s="35">
        <v>463</v>
      </c>
    </row>
    <row r="37" spans="1:8" s="111" customFormat="1" ht="14.25" customHeight="1">
      <c r="A37" s="33" t="s">
        <v>9</v>
      </c>
      <c r="B37" s="32">
        <v>387</v>
      </c>
      <c r="C37" s="32">
        <v>79</v>
      </c>
      <c r="D37" s="32">
        <v>117</v>
      </c>
      <c r="E37" s="32">
        <v>189</v>
      </c>
      <c r="F37" s="32">
        <v>200</v>
      </c>
      <c r="G37" s="32">
        <v>75</v>
      </c>
      <c r="H37" s="32">
        <v>123</v>
      </c>
    </row>
    <row r="38" spans="1:8" s="111" customFormat="1" ht="14.25" customHeight="1">
      <c r="A38" s="33" t="s">
        <v>10</v>
      </c>
      <c r="B38" s="34">
        <v>716</v>
      </c>
      <c r="C38" s="34">
        <v>124</v>
      </c>
      <c r="D38" s="34">
        <v>182</v>
      </c>
      <c r="E38" s="34">
        <v>331</v>
      </c>
      <c r="F38" s="34">
        <v>351</v>
      </c>
      <c r="G38" s="34">
        <v>94</v>
      </c>
      <c r="H38" s="34">
        <v>197</v>
      </c>
    </row>
    <row r="39" spans="1:8" s="111" customFormat="1" ht="14.25" customHeight="1">
      <c r="A39" s="33" t="s">
        <v>11</v>
      </c>
      <c r="B39" s="34">
        <v>235</v>
      </c>
      <c r="C39" s="34">
        <v>60</v>
      </c>
      <c r="D39" s="34">
        <v>54</v>
      </c>
      <c r="E39" s="34">
        <v>91</v>
      </c>
      <c r="F39" s="34">
        <v>117</v>
      </c>
      <c r="G39" s="34">
        <v>21</v>
      </c>
      <c r="H39" s="34">
        <v>66</v>
      </c>
    </row>
    <row r="40" spans="1:8" s="111" customFormat="1" ht="14.25" customHeight="1">
      <c r="A40" s="33" t="s">
        <v>12</v>
      </c>
      <c r="B40" s="34">
        <v>243</v>
      </c>
      <c r="C40" s="34">
        <v>31</v>
      </c>
      <c r="D40" s="34">
        <v>63</v>
      </c>
      <c r="E40" s="34">
        <v>122</v>
      </c>
      <c r="F40" s="34">
        <v>110</v>
      </c>
      <c r="G40" s="34">
        <v>37</v>
      </c>
      <c r="H40" s="34">
        <v>78</v>
      </c>
    </row>
    <row r="41" spans="1:8" s="84" customFormat="1" ht="14.25" customHeight="1">
      <c r="A41" s="130" t="s">
        <v>13</v>
      </c>
      <c r="B41" s="35">
        <v>423</v>
      </c>
      <c r="C41" s="35">
        <v>88</v>
      </c>
      <c r="D41" s="35">
        <v>129</v>
      </c>
      <c r="E41" s="35">
        <v>197</v>
      </c>
      <c r="F41" s="35">
        <v>217</v>
      </c>
      <c r="G41" s="35">
        <v>79</v>
      </c>
      <c r="H41" s="35">
        <v>134</v>
      </c>
    </row>
    <row r="42" spans="1:8" s="111" customFormat="1" ht="14.25" customHeight="1">
      <c r="A42" s="36" t="s">
        <v>14</v>
      </c>
      <c r="B42" s="32">
        <v>382</v>
      </c>
      <c r="C42" s="32">
        <v>83</v>
      </c>
      <c r="D42" s="32">
        <v>117</v>
      </c>
      <c r="E42" s="32">
        <v>171</v>
      </c>
      <c r="F42" s="32">
        <v>192</v>
      </c>
      <c r="G42" s="32">
        <v>69</v>
      </c>
      <c r="H42" s="32">
        <v>117</v>
      </c>
    </row>
    <row r="43" spans="1:8" s="111" customFormat="1" ht="14.25" customHeight="1">
      <c r="A43" s="36" t="s">
        <v>15</v>
      </c>
      <c r="B43" s="32">
        <v>49</v>
      </c>
      <c r="C43" s="32">
        <v>12</v>
      </c>
      <c r="D43" s="32">
        <v>13</v>
      </c>
      <c r="E43" s="32">
        <v>33</v>
      </c>
      <c r="F43" s="32">
        <v>25</v>
      </c>
      <c r="G43" s="32" t="s">
        <v>52</v>
      </c>
      <c r="H43" s="32">
        <v>23</v>
      </c>
    </row>
    <row r="44" spans="1:8" s="111" customFormat="1" ht="14.25" customHeight="1">
      <c r="A44" s="36" t="s">
        <v>197</v>
      </c>
      <c r="B44" s="32">
        <v>352</v>
      </c>
      <c r="C44" s="32">
        <v>73</v>
      </c>
      <c r="D44" s="32">
        <v>108</v>
      </c>
      <c r="E44" s="32">
        <v>152</v>
      </c>
      <c r="F44" s="32">
        <v>179</v>
      </c>
      <c r="G44" s="32">
        <v>66</v>
      </c>
      <c r="H44" s="32">
        <v>103</v>
      </c>
    </row>
    <row r="45" spans="1:8" s="84" customFormat="1" ht="14.25" customHeight="1">
      <c r="A45" s="130" t="s">
        <v>16</v>
      </c>
      <c r="B45" s="35">
        <v>808</v>
      </c>
      <c r="C45" s="35">
        <v>131</v>
      </c>
      <c r="D45" s="35">
        <v>191</v>
      </c>
      <c r="E45" s="35">
        <v>386</v>
      </c>
      <c r="F45" s="35">
        <v>396</v>
      </c>
      <c r="G45" s="35">
        <v>113</v>
      </c>
      <c r="H45" s="35">
        <v>233</v>
      </c>
    </row>
    <row r="46" spans="1:8" s="111" customFormat="1" ht="14.25" customHeight="1">
      <c r="A46" s="81" t="s">
        <v>17</v>
      </c>
      <c r="B46" s="32">
        <v>742</v>
      </c>
      <c r="C46" s="32">
        <v>116</v>
      </c>
      <c r="D46" s="32">
        <v>170</v>
      </c>
      <c r="E46" s="32">
        <v>343</v>
      </c>
      <c r="F46" s="32">
        <v>362</v>
      </c>
      <c r="G46" s="32">
        <v>103</v>
      </c>
      <c r="H46" s="32">
        <v>217</v>
      </c>
    </row>
    <row r="47" spans="1:8" s="111" customFormat="1" ht="14.25" customHeight="1">
      <c r="A47" s="36" t="s">
        <v>18</v>
      </c>
      <c r="B47" s="32">
        <v>128</v>
      </c>
      <c r="C47" s="32">
        <v>21</v>
      </c>
      <c r="D47" s="32">
        <v>38</v>
      </c>
      <c r="E47" s="32">
        <v>76</v>
      </c>
      <c r="F47" s="32">
        <v>57</v>
      </c>
      <c r="G47" s="32">
        <v>13</v>
      </c>
      <c r="H47" s="32">
        <v>43</v>
      </c>
    </row>
    <row r="48" spans="1:8" s="111" customFormat="1" ht="14.25" customHeight="1">
      <c r="A48" s="36" t="s">
        <v>19</v>
      </c>
      <c r="B48" s="32">
        <v>56</v>
      </c>
      <c r="C48" s="32">
        <v>9</v>
      </c>
      <c r="D48" s="32">
        <v>8</v>
      </c>
      <c r="E48" s="32">
        <v>27</v>
      </c>
      <c r="F48" s="32">
        <v>27</v>
      </c>
      <c r="G48" s="32">
        <v>8</v>
      </c>
      <c r="H48" s="32">
        <v>21</v>
      </c>
    </row>
    <row r="49" spans="1:8" s="111" customFormat="1" ht="14.25" customHeight="1">
      <c r="A49" s="36" t="s">
        <v>41</v>
      </c>
      <c r="B49" s="32">
        <v>630</v>
      </c>
      <c r="C49" s="32">
        <v>101</v>
      </c>
      <c r="D49" s="32">
        <v>145</v>
      </c>
      <c r="E49" s="32">
        <v>290</v>
      </c>
      <c r="F49" s="32">
        <v>315</v>
      </c>
      <c r="G49" s="32">
        <v>93</v>
      </c>
      <c r="H49" s="32">
        <v>173</v>
      </c>
    </row>
    <row r="50" spans="1:8" s="84" customFormat="1" ht="14.25" customHeight="1">
      <c r="A50" s="130" t="s">
        <v>20</v>
      </c>
      <c r="B50" s="35">
        <v>351</v>
      </c>
      <c r="C50" s="35">
        <v>75</v>
      </c>
      <c r="D50" s="35">
        <v>95</v>
      </c>
      <c r="E50" s="35">
        <v>149</v>
      </c>
      <c r="F50" s="35">
        <v>164</v>
      </c>
      <c r="G50" s="35">
        <v>35</v>
      </c>
      <c r="H50" s="35">
        <v>96</v>
      </c>
    </row>
    <row r="51" spans="1:8" ht="15" customHeight="1">
      <c r="A51" s="225" t="s">
        <v>198</v>
      </c>
      <c r="B51" s="53"/>
      <c r="C51" s="53"/>
      <c r="D51" s="53"/>
      <c r="E51" s="53"/>
      <c r="F51" s="53"/>
      <c r="G51" s="53"/>
      <c r="H51" s="53"/>
    </row>
    <row r="52" spans="1:8" ht="15" customHeight="1">
      <c r="A52" s="57" t="s">
        <v>56</v>
      </c>
      <c r="B52" s="53"/>
      <c r="C52" s="53"/>
      <c r="D52" s="53"/>
      <c r="E52" s="53"/>
      <c r="F52" s="53"/>
      <c r="G52" s="53"/>
      <c r="H52" s="53"/>
    </row>
    <row r="53" spans="1:8">
      <c r="A53" s="56" t="s">
        <v>21</v>
      </c>
    </row>
    <row r="54" spans="1:8">
      <c r="A54" s="56"/>
    </row>
  </sheetData>
  <pageMargins left="0.7" right="0.7" top="0.75" bottom="0.75" header="0.3" footer="0.3"/>
  <pageSetup scale="78" fitToHeight="0" orientation="portrait" r:id="rId1"/>
  <headerFooter>
    <oddFooter>&amp;L&amp;10&amp;F, &amp;A</oddFooter>
  </headerFooter>
  <rowBreaks count="1" manualBreakCount="1">
    <brk id="26" max="16383"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zoomScaleNormal="100" zoomScalePageLayoutView="130" workbookViewId="0">
      <selection activeCell="H37" sqref="H37"/>
    </sheetView>
  </sheetViews>
  <sheetFormatPr baseColWidth="10" defaultColWidth="8.7109375" defaultRowHeight="16"/>
  <cols>
    <col min="1" max="1" width="27.42578125" customWidth="1"/>
    <col min="2" max="2" width="6.28515625" customWidth="1"/>
    <col min="3" max="5" width="6.7109375" customWidth="1"/>
    <col min="6" max="7" width="6.28515625" customWidth="1"/>
    <col min="8" max="8" width="6.140625" customWidth="1"/>
    <col min="9" max="9" width="6.7109375" customWidth="1"/>
    <col min="10" max="10" width="6.28515625" customWidth="1"/>
    <col min="11" max="11" width="10.140625" bestFit="1" customWidth="1"/>
  </cols>
  <sheetData>
    <row r="1" spans="1:12">
      <c r="A1" s="11" t="s">
        <v>25</v>
      </c>
    </row>
    <row r="2" spans="1:12">
      <c r="A2" s="226" t="s">
        <v>202</v>
      </c>
      <c r="B2" s="37" t="s">
        <v>203</v>
      </c>
      <c r="C2" s="37" t="s">
        <v>204</v>
      </c>
      <c r="D2" s="37" t="s">
        <v>205</v>
      </c>
      <c r="E2" s="37" t="s">
        <v>206</v>
      </c>
      <c r="F2" s="37" t="s">
        <v>207</v>
      </c>
      <c r="G2" s="37" t="s">
        <v>208</v>
      </c>
      <c r="H2" s="37" t="s">
        <v>209</v>
      </c>
      <c r="I2" s="37" t="s">
        <v>201</v>
      </c>
      <c r="J2" s="37" t="s">
        <v>200</v>
      </c>
    </row>
    <row r="3" spans="1:12" s="70" customFormat="1">
      <c r="A3" s="3" t="s">
        <v>8</v>
      </c>
      <c r="B3" s="72">
        <v>105435</v>
      </c>
      <c r="C3" s="72">
        <v>105868</v>
      </c>
      <c r="D3" s="72">
        <v>108901</v>
      </c>
      <c r="E3" s="72">
        <v>110719</v>
      </c>
      <c r="F3" s="72">
        <v>111861</v>
      </c>
      <c r="G3" s="72">
        <v>115076</v>
      </c>
      <c r="H3" s="72">
        <v>116032</v>
      </c>
      <c r="I3" s="72">
        <v>118290</v>
      </c>
      <c r="J3" s="72">
        <v>121560</v>
      </c>
    </row>
    <row r="4" spans="1:12">
      <c r="A4" s="7" t="s">
        <v>9</v>
      </c>
      <c r="B4" s="6">
        <v>13494</v>
      </c>
      <c r="C4" s="6">
        <v>13398</v>
      </c>
      <c r="D4" s="6">
        <v>16142</v>
      </c>
      <c r="E4" s="6">
        <v>16944</v>
      </c>
      <c r="F4" s="6">
        <v>19259</v>
      </c>
      <c r="G4" s="6">
        <v>20717</v>
      </c>
      <c r="H4" s="6">
        <v>18553</v>
      </c>
      <c r="I4" s="6">
        <v>18000</v>
      </c>
      <c r="J4" s="6">
        <v>18594</v>
      </c>
      <c r="K4" s="182"/>
      <c r="L4" s="183"/>
    </row>
    <row r="5" spans="1:12">
      <c r="A5" s="7" t="s">
        <v>10</v>
      </c>
      <c r="B5" s="6">
        <v>19217</v>
      </c>
      <c r="C5" s="6">
        <v>19790</v>
      </c>
      <c r="D5" s="6">
        <v>20849</v>
      </c>
      <c r="E5" s="6">
        <v>22752</v>
      </c>
      <c r="F5" s="6">
        <v>23225</v>
      </c>
      <c r="G5" s="6">
        <v>24079</v>
      </c>
      <c r="H5" s="6">
        <v>22153</v>
      </c>
      <c r="I5" s="6">
        <v>21672</v>
      </c>
      <c r="J5" s="6">
        <v>23633</v>
      </c>
      <c r="K5" s="182"/>
      <c r="L5" s="183"/>
    </row>
    <row r="6" spans="1:12">
      <c r="A6" s="7" t="s">
        <v>11</v>
      </c>
      <c r="B6" s="6">
        <v>66445</v>
      </c>
      <c r="C6" s="6">
        <v>66468</v>
      </c>
      <c r="D6" s="6">
        <v>65362</v>
      </c>
      <c r="E6" s="6">
        <v>65862</v>
      </c>
      <c r="F6" s="6">
        <v>64506</v>
      </c>
      <c r="G6" s="6">
        <v>64983</v>
      </c>
      <c r="H6" s="6">
        <v>69796</v>
      </c>
      <c r="I6" s="6">
        <v>73059</v>
      </c>
      <c r="J6" s="6">
        <v>72945</v>
      </c>
      <c r="K6" s="182"/>
      <c r="L6" s="184"/>
    </row>
    <row r="7" spans="1:12">
      <c r="A7" s="7" t="s">
        <v>12</v>
      </c>
      <c r="B7" s="6">
        <v>6279</v>
      </c>
      <c r="C7" s="6">
        <v>6211</v>
      </c>
      <c r="D7" s="6">
        <v>6547</v>
      </c>
      <c r="E7" s="6">
        <v>5161</v>
      </c>
      <c r="F7" s="6">
        <v>4871</v>
      </c>
      <c r="G7" s="6">
        <v>5298</v>
      </c>
      <c r="H7" s="6">
        <v>5530</v>
      </c>
      <c r="I7" s="6">
        <v>5559</v>
      </c>
      <c r="J7" s="6">
        <v>6388</v>
      </c>
      <c r="K7" s="182"/>
      <c r="L7" s="184"/>
    </row>
    <row r="8" spans="1:12" ht="26.5" customHeight="1">
      <c r="A8" s="7" t="s">
        <v>23</v>
      </c>
      <c r="B8" s="6">
        <v>13330</v>
      </c>
      <c r="C8" s="6">
        <v>13188</v>
      </c>
      <c r="D8" s="6">
        <v>16433</v>
      </c>
      <c r="E8" s="6">
        <v>17140</v>
      </c>
      <c r="F8" s="6">
        <v>19458</v>
      </c>
      <c r="G8" s="6">
        <v>20781</v>
      </c>
      <c r="H8" s="6">
        <v>18810</v>
      </c>
      <c r="I8" s="6">
        <v>18799</v>
      </c>
      <c r="J8" s="6">
        <v>19724</v>
      </c>
      <c r="K8" s="182"/>
      <c r="L8" s="184"/>
    </row>
    <row r="9" spans="1:12">
      <c r="A9" s="62" t="s">
        <v>24</v>
      </c>
      <c r="B9" s="6">
        <v>16923</v>
      </c>
      <c r="C9" s="6">
        <v>17856</v>
      </c>
      <c r="D9" s="6">
        <v>19403</v>
      </c>
      <c r="E9" s="6">
        <v>21153</v>
      </c>
      <c r="F9" s="6">
        <v>21818</v>
      </c>
      <c r="G9" s="6">
        <v>22369</v>
      </c>
      <c r="H9" s="6">
        <v>20884</v>
      </c>
      <c r="I9" s="6">
        <v>19252</v>
      </c>
      <c r="J9" s="6">
        <v>21606</v>
      </c>
      <c r="K9" s="182"/>
      <c r="L9" s="184"/>
    </row>
    <row r="10" spans="1:12">
      <c r="A10" s="7" t="s">
        <v>15</v>
      </c>
      <c r="B10" s="6">
        <v>2108</v>
      </c>
      <c r="C10" s="6">
        <v>1971</v>
      </c>
      <c r="D10" s="6">
        <v>2023</v>
      </c>
      <c r="E10" s="6">
        <v>1805</v>
      </c>
      <c r="F10" s="6">
        <v>1866</v>
      </c>
      <c r="G10" s="6">
        <v>2126</v>
      </c>
      <c r="H10" s="6">
        <v>1942</v>
      </c>
      <c r="I10" s="6">
        <v>1500</v>
      </c>
      <c r="J10" s="6">
        <v>1343</v>
      </c>
      <c r="K10" s="182"/>
      <c r="L10" s="184"/>
    </row>
    <row r="11" spans="1:12">
      <c r="A11" s="7" t="s">
        <v>18</v>
      </c>
      <c r="B11" s="6">
        <v>4504</v>
      </c>
      <c r="C11" s="6">
        <v>4311</v>
      </c>
      <c r="D11" s="6">
        <v>4177</v>
      </c>
      <c r="E11" s="6">
        <v>3954</v>
      </c>
      <c r="F11" s="6">
        <v>3884</v>
      </c>
      <c r="G11" s="6">
        <v>3133</v>
      </c>
      <c r="H11" s="6">
        <v>3946</v>
      </c>
      <c r="I11" s="6">
        <v>3907</v>
      </c>
      <c r="J11" s="6">
        <v>3568</v>
      </c>
      <c r="K11" s="182"/>
      <c r="L11" s="184"/>
    </row>
    <row r="12" spans="1:12">
      <c r="A12" s="62" t="s">
        <v>19</v>
      </c>
      <c r="B12" s="181">
        <v>2631</v>
      </c>
      <c r="C12" s="181">
        <v>2559</v>
      </c>
      <c r="D12" s="181">
        <v>2621</v>
      </c>
      <c r="E12" s="181">
        <v>2529</v>
      </c>
      <c r="F12" s="181">
        <v>2509</v>
      </c>
      <c r="G12" s="181">
        <v>1923</v>
      </c>
      <c r="H12" s="181">
        <v>2509</v>
      </c>
      <c r="I12" s="181">
        <v>1803</v>
      </c>
      <c r="J12" s="181">
        <v>1951</v>
      </c>
      <c r="K12" s="182"/>
    </row>
    <row r="13" spans="1:12" ht="26.25" customHeight="1">
      <c r="A13" s="3" t="s">
        <v>26</v>
      </c>
      <c r="B13" s="72">
        <v>33727</v>
      </c>
      <c r="C13" s="72">
        <v>33614</v>
      </c>
      <c r="D13" s="72">
        <v>33951</v>
      </c>
      <c r="E13" s="72">
        <v>35054</v>
      </c>
      <c r="F13" s="72">
        <v>35396</v>
      </c>
      <c r="G13" s="72">
        <v>38867</v>
      </c>
      <c r="H13" s="72">
        <v>40273</v>
      </c>
      <c r="I13" s="72">
        <v>43930</v>
      </c>
      <c r="J13" s="72">
        <v>43993</v>
      </c>
      <c r="K13" s="41"/>
    </row>
    <row r="14" spans="1:12">
      <c r="A14" s="7" t="s">
        <v>9</v>
      </c>
      <c r="B14" s="6">
        <v>5758</v>
      </c>
      <c r="C14" s="6">
        <v>5887</v>
      </c>
      <c r="D14" s="6">
        <v>6860</v>
      </c>
      <c r="E14" s="6">
        <v>6993</v>
      </c>
      <c r="F14" s="6">
        <v>8085</v>
      </c>
      <c r="G14" s="6">
        <v>9548</v>
      </c>
      <c r="H14" s="6">
        <v>8874</v>
      </c>
      <c r="I14" s="6">
        <v>9651</v>
      </c>
      <c r="J14" s="6">
        <v>9198</v>
      </c>
      <c r="K14" s="182"/>
      <c r="L14" s="185"/>
    </row>
    <row r="15" spans="1:12">
      <c r="A15" s="7" t="s">
        <v>10</v>
      </c>
      <c r="B15" s="6">
        <v>7283</v>
      </c>
      <c r="C15" s="6">
        <v>7557</v>
      </c>
      <c r="D15" s="6">
        <v>7303</v>
      </c>
      <c r="E15" s="6">
        <v>8445</v>
      </c>
      <c r="F15" s="6">
        <v>8229</v>
      </c>
      <c r="G15" s="6">
        <v>9194</v>
      </c>
      <c r="H15" s="6">
        <v>9233</v>
      </c>
      <c r="I15" s="6">
        <v>10455</v>
      </c>
      <c r="J15" s="6">
        <v>10181</v>
      </c>
      <c r="K15" s="182"/>
      <c r="L15" s="185"/>
    </row>
    <row r="16" spans="1:12">
      <c r="A16" s="7" t="s">
        <v>11</v>
      </c>
      <c r="B16" s="6">
        <v>14407</v>
      </c>
      <c r="C16" s="6">
        <v>13958</v>
      </c>
      <c r="D16" s="6">
        <v>13240</v>
      </c>
      <c r="E16" s="6">
        <v>14455</v>
      </c>
      <c r="F16" s="6">
        <v>14211</v>
      </c>
      <c r="G16" s="6">
        <v>14828</v>
      </c>
      <c r="H16" s="6">
        <v>16636</v>
      </c>
      <c r="I16" s="6">
        <v>18265</v>
      </c>
      <c r="J16" s="6">
        <v>18226</v>
      </c>
      <c r="K16" s="182"/>
      <c r="L16" s="185"/>
    </row>
    <row r="17" spans="1:12">
      <c r="A17" s="7" t="s">
        <v>12</v>
      </c>
      <c r="B17" s="6">
        <v>6279</v>
      </c>
      <c r="C17" s="6">
        <v>6211</v>
      </c>
      <c r="D17" s="6">
        <v>6547</v>
      </c>
      <c r="E17" s="6">
        <v>5161</v>
      </c>
      <c r="F17" s="6">
        <v>4871</v>
      </c>
      <c r="G17" s="6">
        <v>5298</v>
      </c>
      <c r="H17" s="6">
        <v>5530</v>
      </c>
      <c r="I17" s="6">
        <v>5559</v>
      </c>
      <c r="J17" s="6">
        <v>6388</v>
      </c>
      <c r="K17" s="182"/>
      <c r="L17" s="185"/>
    </row>
    <row r="18" spans="1:12" ht="29.5" customHeight="1">
      <c r="A18" s="7" t="s">
        <v>23</v>
      </c>
      <c r="B18" s="6">
        <v>6412</v>
      </c>
      <c r="C18" s="6">
        <v>6477</v>
      </c>
      <c r="D18" s="6">
        <v>7891</v>
      </c>
      <c r="E18" s="6">
        <v>7793</v>
      </c>
      <c r="F18" s="6">
        <v>9000</v>
      </c>
      <c r="G18" s="6">
        <v>10391</v>
      </c>
      <c r="H18" s="6">
        <v>9744</v>
      </c>
      <c r="I18" s="6">
        <v>10988</v>
      </c>
      <c r="J18" s="6">
        <v>10757</v>
      </c>
      <c r="K18" s="182"/>
      <c r="L18" s="185"/>
    </row>
    <row r="19" spans="1:12">
      <c r="A19" s="7" t="s">
        <v>24</v>
      </c>
      <c r="B19" s="6">
        <v>6916</v>
      </c>
      <c r="C19" s="6">
        <v>7468</v>
      </c>
      <c r="D19" s="6">
        <v>7502</v>
      </c>
      <c r="E19" s="6">
        <v>8340</v>
      </c>
      <c r="F19" s="6">
        <v>8240</v>
      </c>
      <c r="G19" s="6">
        <v>9124</v>
      </c>
      <c r="H19" s="6">
        <v>9292</v>
      </c>
      <c r="I19" s="6">
        <v>10118</v>
      </c>
      <c r="J19" s="6">
        <v>10215</v>
      </c>
      <c r="K19" s="182"/>
      <c r="L19" s="185"/>
    </row>
    <row r="20" spans="1:12">
      <c r="A20" s="7" t="s">
        <v>15</v>
      </c>
      <c r="B20" s="6">
        <v>1168</v>
      </c>
      <c r="C20" s="6">
        <v>1038</v>
      </c>
      <c r="D20" s="6">
        <v>1100</v>
      </c>
      <c r="E20" s="6">
        <v>1073</v>
      </c>
      <c r="F20" s="6">
        <v>998</v>
      </c>
      <c r="G20" s="6">
        <v>1204</v>
      </c>
      <c r="H20" s="6">
        <v>1155</v>
      </c>
      <c r="I20" s="6">
        <v>828</v>
      </c>
      <c r="J20" s="6">
        <v>826</v>
      </c>
      <c r="K20" s="182"/>
      <c r="L20" s="185"/>
    </row>
    <row r="21" spans="1:12">
      <c r="A21" s="7" t="s">
        <v>18</v>
      </c>
      <c r="B21" s="6">
        <v>2508</v>
      </c>
      <c r="C21" s="6">
        <v>2525</v>
      </c>
      <c r="D21" s="6">
        <v>2542</v>
      </c>
      <c r="E21" s="6">
        <v>2400</v>
      </c>
      <c r="F21" s="6">
        <v>2264</v>
      </c>
      <c r="G21" s="6">
        <v>1830</v>
      </c>
      <c r="H21" s="6">
        <v>2508</v>
      </c>
      <c r="I21" s="6">
        <v>2027</v>
      </c>
      <c r="J21" s="6">
        <v>1708</v>
      </c>
      <c r="K21" s="182"/>
      <c r="L21" s="185"/>
    </row>
    <row r="22" spans="1:12">
      <c r="A22" s="7" t="s">
        <v>19</v>
      </c>
      <c r="B22" s="6">
        <v>1658</v>
      </c>
      <c r="C22" s="6">
        <v>1615</v>
      </c>
      <c r="D22" s="6">
        <v>1635</v>
      </c>
      <c r="E22" s="6">
        <v>1511</v>
      </c>
      <c r="F22" s="6">
        <v>1499</v>
      </c>
      <c r="G22" s="6">
        <v>1072</v>
      </c>
      <c r="H22" s="6">
        <v>1652</v>
      </c>
      <c r="I22" s="6">
        <v>1120</v>
      </c>
      <c r="J22" s="6">
        <v>1245</v>
      </c>
      <c r="K22" s="187"/>
      <c r="L22" s="185"/>
    </row>
    <row r="23" spans="1:12" ht="26.25" customHeight="1">
      <c r="A23" s="3" t="s">
        <v>27</v>
      </c>
      <c r="B23" s="72">
        <v>71708</v>
      </c>
      <c r="C23" s="72">
        <v>72254</v>
      </c>
      <c r="D23" s="72">
        <v>74950</v>
      </c>
      <c r="E23" s="72">
        <v>75665</v>
      </c>
      <c r="F23" s="72">
        <v>76465</v>
      </c>
      <c r="G23" s="72">
        <v>76209</v>
      </c>
      <c r="H23" s="72">
        <v>75759</v>
      </c>
      <c r="I23" s="72">
        <v>74360</v>
      </c>
      <c r="J23" s="72">
        <v>77567</v>
      </c>
    </row>
    <row r="24" spans="1:12">
      <c r="A24" s="7" t="s">
        <v>9</v>
      </c>
      <c r="B24" s="6">
        <v>7736</v>
      </c>
      <c r="C24" s="6">
        <v>7511</v>
      </c>
      <c r="D24" s="6">
        <v>9282</v>
      </c>
      <c r="E24" s="6">
        <v>9951</v>
      </c>
      <c r="F24" s="6">
        <v>11174</v>
      </c>
      <c r="G24" s="6">
        <v>11169</v>
      </c>
      <c r="H24" s="6">
        <v>9679</v>
      </c>
      <c r="I24" s="6">
        <v>8349</v>
      </c>
      <c r="J24" s="6">
        <v>9396</v>
      </c>
      <c r="K24" s="182"/>
      <c r="L24" s="185"/>
    </row>
    <row r="25" spans="1:12">
      <c r="A25" s="7" t="s">
        <v>10</v>
      </c>
      <c r="B25" s="6">
        <v>11934</v>
      </c>
      <c r="C25" s="6">
        <v>12233</v>
      </c>
      <c r="D25" s="6">
        <v>13546</v>
      </c>
      <c r="E25" s="6">
        <v>14307</v>
      </c>
      <c r="F25" s="6">
        <v>14996</v>
      </c>
      <c r="G25" s="6">
        <v>14885</v>
      </c>
      <c r="H25" s="6">
        <v>12920</v>
      </c>
      <c r="I25" s="6">
        <v>11217</v>
      </c>
      <c r="J25" s="6">
        <v>13452</v>
      </c>
      <c r="K25" s="182"/>
      <c r="L25" s="185"/>
    </row>
    <row r="26" spans="1:12">
      <c r="A26" s="7" t="s">
        <v>11</v>
      </c>
      <c r="B26" s="6">
        <v>52038</v>
      </c>
      <c r="C26" s="6">
        <v>52510</v>
      </c>
      <c r="D26" s="6">
        <v>52122</v>
      </c>
      <c r="E26" s="6">
        <v>51407</v>
      </c>
      <c r="F26" s="6">
        <v>50295</v>
      </c>
      <c r="G26" s="6">
        <v>50155</v>
      </c>
      <c r="H26" s="6">
        <v>53160</v>
      </c>
      <c r="I26" s="6">
        <v>54794</v>
      </c>
      <c r="J26" s="6">
        <v>54719</v>
      </c>
      <c r="K26" s="182"/>
      <c r="L26" s="185"/>
    </row>
    <row r="27" spans="1:12" ht="28.25" customHeight="1">
      <c r="A27" s="7" t="s">
        <v>23</v>
      </c>
      <c r="B27" s="6">
        <v>6918</v>
      </c>
      <c r="C27" s="6">
        <v>6711</v>
      </c>
      <c r="D27" s="6">
        <v>8542</v>
      </c>
      <c r="E27" s="6">
        <v>9347</v>
      </c>
      <c r="F27" s="6">
        <v>10458</v>
      </c>
      <c r="G27" s="6">
        <v>10390</v>
      </c>
      <c r="H27" s="6">
        <v>9066</v>
      </c>
      <c r="I27" s="6">
        <v>7811</v>
      </c>
      <c r="J27" s="6">
        <v>8967</v>
      </c>
      <c r="K27" s="182"/>
      <c r="L27" s="185"/>
    </row>
    <row r="28" spans="1:12">
      <c r="A28" s="7" t="s">
        <v>24</v>
      </c>
      <c r="B28" s="6">
        <v>10007</v>
      </c>
      <c r="C28" s="6">
        <v>10388</v>
      </c>
      <c r="D28" s="6">
        <v>11901</v>
      </c>
      <c r="E28" s="6">
        <v>12813</v>
      </c>
      <c r="F28" s="6">
        <v>13578</v>
      </c>
      <c r="G28" s="6">
        <v>13245</v>
      </c>
      <c r="H28" s="6">
        <v>11592</v>
      </c>
      <c r="I28" s="6">
        <v>9135</v>
      </c>
      <c r="J28" s="6">
        <v>11391</v>
      </c>
      <c r="K28" s="182"/>
      <c r="L28" s="185"/>
    </row>
    <row r="29" spans="1:12">
      <c r="A29" s="7" t="s">
        <v>15</v>
      </c>
      <c r="B29" s="6">
        <v>940</v>
      </c>
      <c r="C29" s="6">
        <v>933</v>
      </c>
      <c r="D29" s="6">
        <v>923</v>
      </c>
      <c r="E29" s="6">
        <v>732</v>
      </c>
      <c r="F29" s="6">
        <v>868</v>
      </c>
      <c r="G29" s="6">
        <v>922</v>
      </c>
      <c r="H29" s="6">
        <v>787</v>
      </c>
      <c r="I29" s="6">
        <v>673</v>
      </c>
      <c r="J29" s="43">
        <v>517</v>
      </c>
      <c r="K29" s="182"/>
      <c r="L29" s="185"/>
    </row>
    <row r="30" spans="1:12">
      <c r="A30" s="7" t="s">
        <v>18</v>
      </c>
      <c r="B30" s="43">
        <v>1996</v>
      </c>
      <c r="C30" s="43">
        <v>1786</v>
      </c>
      <c r="D30" s="43">
        <v>1635</v>
      </c>
      <c r="E30" s="43">
        <v>1554</v>
      </c>
      <c r="F30" s="43">
        <v>1620</v>
      </c>
      <c r="G30" s="43">
        <v>1303</v>
      </c>
      <c r="H30" s="43">
        <v>1438</v>
      </c>
      <c r="I30" s="43">
        <v>1881</v>
      </c>
      <c r="J30" s="43">
        <v>1860</v>
      </c>
      <c r="K30" s="182"/>
      <c r="L30" s="185"/>
    </row>
    <row r="31" spans="1:12">
      <c r="A31" s="62" t="s">
        <v>19</v>
      </c>
      <c r="B31" s="44">
        <v>973</v>
      </c>
      <c r="C31" s="44">
        <v>944</v>
      </c>
      <c r="D31" s="44">
        <v>986</v>
      </c>
      <c r="E31" s="44">
        <v>1018</v>
      </c>
      <c r="F31" s="44">
        <v>1010</v>
      </c>
      <c r="G31" s="44">
        <v>851</v>
      </c>
      <c r="H31" s="44">
        <v>857</v>
      </c>
      <c r="I31" s="44">
        <v>683</v>
      </c>
      <c r="J31" s="186">
        <v>706</v>
      </c>
      <c r="K31" s="182"/>
      <c r="L31" s="185"/>
    </row>
    <row r="32" spans="1:12" ht="22.5" customHeight="1">
      <c r="A32" s="51" t="s">
        <v>21</v>
      </c>
      <c r="B32" s="49"/>
      <c r="C32" s="49"/>
      <c r="D32" s="49"/>
      <c r="E32" s="49"/>
      <c r="F32" s="49"/>
    </row>
  </sheetData>
  <pageMargins left="0.7" right="0.7" top="0.75" bottom="0.75" header="0.3" footer="0.3"/>
  <pageSetup scale="89" fitToHeight="0" orientation="portrait" r:id="rId1"/>
  <headerFooter>
    <oddFooter>&amp;L&amp;10&amp;F, &amp;A</oddFooter>
  </headerFooter>
  <rowBreaks count="1" manualBreakCount="1">
    <brk id="27" max="16383"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zoomScaleNormal="100" zoomScalePageLayoutView="120" workbookViewId="0">
      <selection activeCell="A2" sqref="A2:J31"/>
    </sheetView>
  </sheetViews>
  <sheetFormatPr baseColWidth="10" defaultColWidth="8.7109375" defaultRowHeight="16"/>
  <cols>
    <col min="1" max="1" width="25.7109375" style="4" customWidth="1"/>
    <col min="2" max="2" width="7" customWidth="1"/>
    <col min="3" max="3" width="6.7109375" customWidth="1"/>
    <col min="4" max="5" width="6.5703125" customWidth="1"/>
    <col min="6" max="6" width="6.42578125" customWidth="1"/>
    <col min="7" max="7" width="6.7109375" customWidth="1"/>
    <col min="8" max="8" width="7.7109375" customWidth="1"/>
    <col min="9" max="9" width="7.28515625" customWidth="1"/>
    <col min="10" max="10" width="7" customWidth="1"/>
  </cols>
  <sheetData>
    <row r="1" spans="1:20">
      <c r="A1" s="11" t="s">
        <v>28</v>
      </c>
    </row>
    <row r="2" spans="1:20">
      <c r="A2" s="227" t="s">
        <v>202</v>
      </c>
      <c r="B2" s="37" t="s">
        <v>203</v>
      </c>
      <c r="C2" s="37" t="s">
        <v>204</v>
      </c>
      <c r="D2" s="37" t="s">
        <v>205</v>
      </c>
      <c r="E2" s="37" t="s">
        <v>206</v>
      </c>
      <c r="F2" s="37" t="s">
        <v>207</v>
      </c>
      <c r="G2" s="37" t="s">
        <v>208</v>
      </c>
      <c r="H2" s="37" t="s">
        <v>209</v>
      </c>
      <c r="I2" s="37" t="s">
        <v>201</v>
      </c>
      <c r="J2" s="37" t="s">
        <v>200</v>
      </c>
    </row>
    <row r="3" spans="1:20" s="70" customFormat="1" ht="24.75" customHeight="1">
      <c r="A3" s="47" t="s">
        <v>29</v>
      </c>
      <c r="B3" s="139">
        <v>100</v>
      </c>
      <c r="C3" s="139">
        <v>100</v>
      </c>
      <c r="D3" s="139">
        <v>100</v>
      </c>
      <c r="E3" s="139">
        <v>100</v>
      </c>
      <c r="F3" s="139">
        <v>100</v>
      </c>
      <c r="G3" s="139">
        <v>100</v>
      </c>
      <c r="H3" s="139">
        <v>100</v>
      </c>
      <c r="I3" s="139">
        <v>100</v>
      </c>
      <c r="J3" s="139">
        <v>100</v>
      </c>
      <c r="K3" s="140"/>
    </row>
    <row r="4" spans="1:20">
      <c r="A4" s="7" t="s">
        <v>9</v>
      </c>
      <c r="B4" s="132">
        <v>12.8</v>
      </c>
      <c r="C4" s="132">
        <v>12.7</v>
      </c>
      <c r="D4" s="132">
        <v>14.8</v>
      </c>
      <c r="E4" s="132">
        <v>15.3</v>
      </c>
      <c r="F4" s="132">
        <v>17.2</v>
      </c>
      <c r="G4" s="132">
        <v>18</v>
      </c>
      <c r="H4" s="132">
        <v>16</v>
      </c>
      <c r="I4" s="132">
        <v>15.2</v>
      </c>
      <c r="J4" s="132">
        <v>15.3</v>
      </c>
      <c r="K4" s="134"/>
      <c r="L4" s="132"/>
      <c r="M4" s="132"/>
      <c r="N4" s="132"/>
      <c r="O4" s="132"/>
      <c r="P4" s="132"/>
      <c r="Q4" s="132"/>
      <c r="R4" s="132"/>
      <c r="S4" s="132"/>
      <c r="T4" s="135"/>
    </row>
    <row r="5" spans="1:20">
      <c r="A5" s="7" t="s">
        <v>10</v>
      </c>
      <c r="B5" s="133">
        <v>18.2</v>
      </c>
      <c r="C5" s="133">
        <v>18.7</v>
      </c>
      <c r="D5" s="133">
        <v>19.100000000000001</v>
      </c>
      <c r="E5" s="133">
        <v>20.5</v>
      </c>
      <c r="F5" s="133">
        <v>20.8</v>
      </c>
      <c r="G5" s="133">
        <v>20.9</v>
      </c>
      <c r="H5" s="133">
        <v>19.100000000000001</v>
      </c>
      <c r="I5" s="133">
        <v>18.3</v>
      </c>
      <c r="J5" s="133">
        <v>19.399999999999999</v>
      </c>
      <c r="K5" s="135"/>
      <c r="L5" s="133"/>
      <c r="M5" s="133"/>
      <c r="N5" s="133"/>
      <c r="O5" s="133"/>
      <c r="P5" s="133"/>
      <c r="Q5" s="133"/>
      <c r="R5" s="133"/>
      <c r="S5" s="133"/>
    </row>
    <row r="6" spans="1:20">
      <c r="A6" s="7" t="s">
        <v>11</v>
      </c>
      <c r="B6" s="133">
        <v>63</v>
      </c>
      <c r="C6" s="133">
        <v>62.8</v>
      </c>
      <c r="D6" s="133">
        <v>60</v>
      </c>
      <c r="E6" s="133">
        <v>59.5</v>
      </c>
      <c r="F6" s="133">
        <v>57.7</v>
      </c>
      <c r="G6" s="133">
        <v>56.5</v>
      </c>
      <c r="H6" s="133">
        <v>60.199999999999996</v>
      </c>
      <c r="I6" s="133">
        <v>61.8</v>
      </c>
      <c r="J6" s="133">
        <v>60</v>
      </c>
      <c r="K6" s="135"/>
      <c r="L6" s="133"/>
      <c r="M6" s="133"/>
      <c r="N6" s="133"/>
      <c r="O6" s="133"/>
      <c r="P6" s="133"/>
      <c r="Q6" s="133"/>
      <c r="R6" s="133"/>
      <c r="S6" s="133"/>
    </row>
    <row r="7" spans="1:20">
      <c r="A7" s="7" t="s">
        <v>12</v>
      </c>
      <c r="B7" s="133">
        <v>6</v>
      </c>
      <c r="C7" s="133">
        <v>5.9</v>
      </c>
      <c r="D7" s="133">
        <v>6</v>
      </c>
      <c r="E7" s="133">
        <v>4.7</v>
      </c>
      <c r="F7" s="133">
        <v>4.4000000000000004</v>
      </c>
      <c r="G7" s="133">
        <v>4.5999999999999996</v>
      </c>
      <c r="H7" s="133">
        <v>4.8</v>
      </c>
      <c r="I7" s="133">
        <v>4.7</v>
      </c>
      <c r="J7" s="133">
        <v>5.3</v>
      </c>
      <c r="K7" s="135"/>
      <c r="L7" s="133"/>
      <c r="M7" s="133"/>
      <c r="N7" s="133"/>
      <c r="O7" s="133"/>
      <c r="P7" s="133"/>
      <c r="Q7" s="133"/>
      <c r="R7" s="133"/>
      <c r="S7" s="133"/>
    </row>
    <row r="8" spans="1:20" ht="27.75" customHeight="1">
      <c r="A8" s="7" t="s">
        <v>23</v>
      </c>
      <c r="B8" s="133">
        <v>12.6</v>
      </c>
      <c r="C8" s="133">
        <v>12.5</v>
      </c>
      <c r="D8" s="133">
        <v>15.1</v>
      </c>
      <c r="E8" s="133">
        <v>15.5</v>
      </c>
      <c r="F8" s="133">
        <v>17.399999999999999</v>
      </c>
      <c r="G8" s="133">
        <v>18.100000000000001</v>
      </c>
      <c r="H8" s="133">
        <v>16.2</v>
      </c>
      <c r="I8" s="133">
        <v>15.9</v>
      </c>
      <c r="J8" s="133">
        <v>16.2</v>
      </c>
      <c r="K8" s="135"/>
      <c r="L8" s="133"/>
      <c r="M8" s="133"/>
      <c r="N8" s="133"/>
      <c r="O8" s="133"/>
      <c r="P8" s="133"/>
      <c r="Q8" s="133"/>
      <c r="R8" s="133"/>
      <c r="S8" s="133"/>
    </row>
    <row r="9" spans="1:20">
      <c r="A9" s="7" t="s">
        <v>24</v>
      </c>
      <c r="B9" s="133">
        <v>16.100000000000001</v>
      </c>
      <c r="C9" s="133">
        <v>16.899999999999999</v>
      </c>
      <c r="D9" s="133">
        <v>17.8</v>
      </c>
      <c r="E9" s="133">
        <v>19.100000000000001</v>
      </c>
      <c r="F9" s="133">
        <v>19.5</v>
      </c>
      <c r="G9" s="133">
        <v>19.399999999999999</v>
      </c>
      <c r="H9" s="133">
        <v>18</v>
      </c>
      <c r="I9" s="133">
        <v>16.3</v>
      </c>
      <c r="J9" s="133">
        <v>17.8</v>
      </c>
      <c r="K9" s="135"/>
      <c r="L9" s="133"/>
      <c r="M9" s="133"/>
      <c r="N9" s="133"/>
      <c r="O9" s="133"/>
      <c r="P9" s="133"/>
      <c r="Q9" s="133"/>
      <c r="R9" s="133"/>
      <c r="S9" s="133"/>
    </row>
    <row r="10" spans="1:20">
      <c r="A10" s="7" t="s">
        <v>15</v>
      </c>
      <c r="B10" s="133">
        <v>2</v>
      </c>
      <c r="C10" s="133">
        <v>1.9</v>
      </c>
      <c r="D10" s="133">
        <v>1.9</v>
      </c>
      <c r="E10" s="133">
        <v>1.6</v>
      </c>
      <c r="F10" s="133">
        <v>1.7</v>
      </c>
      <c r="G10" s="133">
        <v>1.8</v>
      </c>
      <c r="H10" s="133">
        <v>1.7000000000000002</v>
      </c>
      <c r="I10" s="133">
        <v>1.3</v>
      </c>
      <c r="J10" s="133">
        <v>1.1000000000000001</v>
      </c>
      <c r="K10" s="135"/>
      <c r="L10" s="133"/>
      <c r="M10" s="133"/>
      <c r="N10" s="133"/>
      <c r="O10" s="133"/>
      <c r="P10" s="133"/>
      <c r="Q10" s="133"/>
      <c r="R10" s="133"/>
      <c r="S10" s="133"/>
    </row>
    <row r="11" spans="1:20">
      <c r="A11" s="7" t="s">
        <v>18</v>
      </c>
      <c r="B11" s="133">
        <v>4.3</v>
      </c>
      <c r="C11" s="133">
        <v>4.0999999999999996</v>
      </c>
      <c r="D11" s="133">
        <v>3.8</v>
      </c>
      <c r="E11" s="133">
        <v>3.6</v>
      </c>
      <c r="F11" s="133">
        <v>3.5</v>
      </c>
      <c r="G11" s="133">
        <v>2.7</v>
      </c>
      <c r="H11" s="133">
        <v>3.4000000000000004</v>
      </c>
      <c r="I11" s="133">
        <v>3.3000000000000003</v>
      </c>
      <c r="J11" s="133">
        <v>2.9</v>
      </c>
      <c r="K11" s="135"/>
      <c r="L11" s="133"/>
      <c r="M11" s="133"/>
      <c r="N11" s="133"/>
      <c r="O11" s="133"/>
      <c r="P11" s="133"/>
      <c r="Q11" s="133"/>
      <c r="R11" s="133"/>
      <c r="S11" s="133"/>
    </row>
    <row r="12" spans="1:20">
      <c r="A12" s="62" t="s">
        <v>19</v>
      </c>
      <c r="B12" s="188">
        <v>2.5</v>
      </c>
      <c r="C12" s="188">
        <v>2.4</v>
      </c>
      <c r="D12" s="188">
        <v>2.4</v>
      </c>
      <c r="E12" s="188">
        <v>2.2999999999999998</v>
      </c>
      <c r="F12" s="188">
        <v>2.2000000000000002</v>
      </c>
      <c r="G12" s="188">
        <v>1.7</v>
      </c>
      <c r="H12" s="188">
        <v>2.1999999999999997</v>
      </c>
      <c r="I12" s="188">
        <v>1.5</v>
      </c>
      <c r="J12" s="188">
        <v>1.6</v>
      </c>
      <c r="K12" s="135"/>
      <c r="L12" s="132"/>
      <c r="M12" s="132"/>
      <c r="N12" s="132"/>
      <c r="O12" s="132"/>
      <c r="P12" s="132"/>
      <c r="Q12" s="132"/>
      <c r="R12" s="132"/>
      <c r="S12" s="132"/>
    </row>
    <row r="13" spans="1:20" s="70" customFormat="1" ht="22.5" customHeight="1">
      <c r="A13" s="46" t="s">
        <v>30</v>
      </c>
      <c r="B13" s="139">
        <v>100</v>
      </c>
      <c r="C13" s="139">
        <v>100</v>
      </c>
      <c r="D13" s="139">
        <v>100</v>
      </c>
      <c r="E13" s="139">
        <v>100</v>
      </c>
      <c r="F13" s="139">
        <v>100</v>
      </c>
      <c r="G13" s="139">
        <v>100</v>
      </c>
      <c r="H13" s="139">
        <v>100</v>
      </c>
      <c r="I13" s="139">
        <v>100</v>
      </c>
      <c r="J13" s="139">
        <v>100</v>
      </c>
      <c r="K13" s="135"/>
      <c r="L13" s="135"/>
      <c r="M13" s="135"/>
      <c r="N13" s="135"/>
      <c r="O13" s="135"/>
      <c r="P13" s="135"/>
      <c r="Q13" s="135"/>
      <c r="R13" s="135"/>
    </row>
    <row r="14" spans="1:20">
      <c r="A14" s="7" t="s">
        <v>9</v>
      </c>
      <c r="B14" s="136">
        <v>17.100000000000001</v>
      </c>
      <c r="C14" s="136">
        <v>17.5</v>
      </c>
      <c r="D14" s="136">
        <v>20.2</v>
      </c>
      <c r="E14" s="136">
        <v>19.899999999999999</v>
      </c>
      <c r="F14" s="136">
        <v>22.8</v>
      </c>
      <c r="G14" s="136">
        <v>24.6</v>
      </c>
      <c r="H14" s="136">
        <v>22</v>
      </c>
      <c r="I14" s="136">
        <v>22</v>
      </c>
      <c r="J14" s="136">
        <v>20.9</v>
      </c>
      <c r="K14" s="135"/>
      <c r="L14" s="135"/>
      <c r="M14" s="135"/>
      <c r="N14" s="135"/>
      <c r="O14" s="135"/>
      <c r="P14" s="135"/>
      <c r="Q14" s="135"/>
      <c r="R14" s="135"/>
    </row>
    <row r="15" spans="1:20">
      <c r="A15" s="7" t="s">
        <v>10</v>
      </c>
      <c r="B15" s="136">
        <v>21.6</v>
      </c>
      <c r="C15" s="136">
        <v>22.5</v>
      </c>
      <c r="D15" s="136">
        <v>21.5</v>
      </c>
      <c r="E15" s="136">
        <v>24.1</v>
      </c>
      <c r="F15" s="136">
        <v>23.2</v>
      </c>
      <c r="G15" s="136">
        <v>23.7</v>
      </c>
      <c r="H15" s="136">
        <v>22.900000000000002</v>
      </c>
      <c r="I15" s="136">
        <v>23.8</v>
      </c>
      <c r="J15" s="136">
        <v>23.1</v>
      </c>
      <c r="K15" s="135"/>
      <c r="L15" s="135"/>
      <c r="M15" s="135"/>
      <c r="N15" s="135"/>
      <c r="O15" s="135"/>
      <c r="P15" s="135"/>
      <c r="Q15" s="135"/>
      <c r="R15" s="135"/>
    </row>
    <row r="16" spans="1:20">
      <c r="A16" s="7" t="s">
        <v>11</v>
      </c>
      <c r="B16" s="136">
        <v>42.7</v>
      </c>
      <c r="C16" s="136">
        <v>41.5</v>
      </c>
      <c r="D16" s="136">
        <v>39</v>
      </c>
      <c r="E16" s="136">
        <v>41.2</v>
      </c>
      <c r="F16" s="136">
        <v>40.1</v>
      </c>
      <c r="G16" s="136">
        <v>38.200000000000003</v>
      </c>
      <c r="H16" s="136">
        <v>41.3</v>
      </c>
      <c r="I16" s="136">
        <v>41.6</v>
      </c>
      <c r="J16" s="136">
        <v>41.4</v>
      </c>
      <c r="K16" s="135"/>
      <c r="L16" s="135"/>
      <c r="M16" s="135"/>
      <c r="N16" s="135"/>
      <c r="O16" s="135"/>
      <c r="P16" s="135"/>
      <c r="Q16" s="135"/>
      <c r="R16" s="135"/>
    </row>
    <row r="17" spans="1:18">
      <c r="A17" s="7" t="s">
        <v>12</v>
      </c>
      <c r="B17" s="136">
        <v>18.600000000000001</v>
      </c>
      <c r="C17" s="136">
        <v>18.5</v>
      </c>
      <c r="D17" s="136">
        <v>19.3</v>
      </c>
      <c r="E17" s="136">
        <v>14.7</v>
      </c>
      <c r="F17" s="136">
        <v>13.8</v>
      </c>
      <c r="G17" s="136">
        <v>13.6</v>
      </c>
      <c r="H17" s="136">
        <v>13.700000000000001</v>
      </c>
      <c r="I17" s="136">
        <v>12.7</v>
      </c>
      <c r="J17" s="136">
        <v>14.5</v>
      </c>
      <c r="K17" s="135"/>
      <c r="L17" s="135"/>
      <c r="M17" s="135"/>
      <c r="N17" s="135"/>
      <c r="O17" s="135"/>
      <c r="P17" s="135"/>
      <c r="Q17" s="135"/>
      <c r="R17" s="135"/>
    </row>
    <row r="18" spans="1:18" ht="26.5" customHeight="1">
      <c r="A18" s="7" t="s">
        <v>23</v>
      </c>
      <c r="B18" s="136">
        <v>19</v>
      </c>
      <c r="C18" s="136">
        <v>19.3</v>
      </c>
      <c r="D18" s="136">
        <v>23.2</v>
      </c>
      <c r="E18" s="136">
        <v>22.2</v>
      </c>
      <c r="F18" s="136">
        <v>25.4</v>
      </c>
      <c r="G18" s="136">
        <v>26.7</v>
      </c>
      <c r="H18" s="136">
        <v>24.2</v>
      </c>
      <c r="I18" s="136">
        <v>25</v>
      </c>
      <c r="J18" s="136">
        <v>24.5</v>
      </c>
      <c r="K18" s="135"/>
      <c r="L18" s="135"/>
      <c r="M18" s="135"/>
      <c r="N18" s="135"/>
      <c r="O18" s="135"/>
      <c r="P18" s="135"/>
      <c r="Q18" s="135"/>
      <c r="R18" s="135"/>
    </row>
    <row r="19" spans="1:18">
      <c r="A19" s="7" t="s">
        <v>24</v>
      </c>
      <c r="B19" s="136">
        <v>20.5</v>
      </c>
      <c r="C19" s="136">
        <v>22.2</v>
      </c>
      <c r="D19" s="136">
        <v>22.1</v>
      </c>
      <c r="E19" s="136">
        <v>23.8</v>
      </c>
      <c r="F19" s="136">
        <v>23.3</v>
      </c>
      <c r="G19" s="136">
        <v>23.5</v>
      </c>
      <c r="H19" s="136">
        <v>23.1</v>
      </c>
      <c r="I19" s="136">
        <v>23</v>
      </c>
      <c r="J19" s="136">
        <v>23.2</v>
      </c>
      <c r="K19" s="135"/>
      <c r="L19" s="135"/>
      <c r="M19" s="135"/>
      <c r="N19" s="135"/>
      <c r="O19" s="135"/>
      <c r="P19" s="135"/>
      <c r="Q19" s="135"/>
      <c r="R19" s="135"/>
    </row>
    <row r="20" spans="1:18">
      <c r="A20" s="7" t="s">
        <v>15</v>
      </c>
      <c r="B20" s="136">
        <v>3.5</v>
      </c>
      <c r="C20" s="136">
        <v>3.1</v>
      </c>
      <c r="D20" s="136">
        <v>3.2</v>
      </c>
      <c r="E20" s="136">
        <v>3.1</v>
      </c>
      <c r="F20" s="136">
        <v>2.8</v>
      </c>
      <c r="G20" s="136">
        <v>3.1</v>
      </c>
      <c r="H20" s="136">
        <v>2.9000000000000004</v>
      </c>
      <c r="I20" s="136">
        <v>1.9</v>
      </c>
      <c r="J20" s="136">
        <v>1.9</v>
      </c>
      <c r="K20" s="135"/>
      <c r="L20" s="135"/>
      <c r="M20" s="135"/>
      <c r="N20" s="135"/>
      <c r="O20" s="135"/>
      <c r="P20" s="135"/>
      <c r="Q20" s="135"/>
      <c r="R20" s="135"/>
    </row>
    <row r="21" spans="1:18">
      <c r="A21" s="7" t="s">
        <v>18</v>
      </c>
      <c r="B21" s="136">
        <v>7.4</v>
      </c>
      <c r="C21" s="136">
        <v>7.5</v>
      </c>
      <c r="D21" s="136">
        <v>7.5</v>
      </c>
      <c r="E21" s="136">
        <v>6.8</v>
      </c>
      <c r="F21" s="136">
        <v>6.4</v>
      </c>
      <c r="G21" s="136">
        <v>4.7</v>
      </c>
      <c r="H21" s="136">
        <v>6.2</v>
      </c>
      <c r="I21" s="136">
        <v>4.5999999999999996</v>
      </c>
      <c r="J21" s="136">
        <v>3.9</v>
      </c>
      <c r="K21" s="135"/>
      <c r="L21" s="135"/>
      <c r="M21" s="135"/>
      <c r="N21" s="135"/>
      <c r="O21" s="135"/>
      <c r="P21" s="135"/>
      <c r="Q21" s="135"/>
      <c r="R21" s="135"/>
    </row>
    <row r="22" spans="1:18">
      <c r="A22" s="7" t="s">
        <v>19</v>
      </c>
      <c r="B22" s="137">
        <v>4.9000000000000004</v>
      </c>
      <c r="C22" s="137">
        <v>4.8</v>
      </c>
      <c r="D22" s="137">
        <v>4.8</v>
      </c>
      <c r="E22" s="137">
        <v>4.3</v>
      </c>
      <c r="F22" s="137">
        <v>4.2</v>
      </c>
      <c r="G22" s="137">
        <v>2.8</v>
      </c>
      <c r="H22" s="137">
        <v>4.1000000000000005</v>
      </c>
      <c r="I22" s="137">
        <v>2.6</v>
      </c>
      <c r="J22" s="137">
        <v>2.8</v>
      </c>
      <c r="K22" s="135"/>
      <c r="L22" s="135"/>
      <c r="M22" s="135"/>
      <c r="N22" s="135"/>
      <c r="O22" s="135"/>
      <c r="P22" s="135"/>
      <c r="Q22" s="135"/>
      <c r="R22" s="135"/>
    </row>
    <row r="23" spans="1:18" s="70" customFormat="1" ht="23.25" customHeight="1">
      <c r="A23" s="46" t="s">
        <v>31</v>
      </c>
      <c r="B23" s="139">
        <v>100</v>
      </c>
      <c r="C23" s="139">
        <v>100</v>
      </c>
      <c r="D23" s="139">
        <v>100</v>
      </c>
      <c r="E23" s="139">
        <v>100</v>
      </c>
      <c r="F23" s="139">
        <v>100</v>
      </c>
      <c r="G23" s="139">
        <v>100</v>
      </c>
      <c r="H23" s="139">
        <v>100</v>
      </c>
      <c r="I23" s="139">
        <v>100</v>
      </c>
      <c r="J23" s="139">
        <v>100</v>
      </c>
      <c r="K23" s="135"/>
      <c r="L23" s="135"/>
      <c r="M23" s="135"/>
      <c r="N23" s="135"/>
      <c r="O23" s="135"/>
      <c r="P23" s="135"/>
      <c r="Q23" s="135"/>
      <c r="R23" s="135"/>
    </row>
    <row r="24" spans="1:18">
      <c r="A24" s="7" t="s">
        <v>9</v>
      </c>
      <c r="B24" s="136">
        <v>10.8</v>
      </c>
      <c r="C24" s="136">
        <v>10.4</v>
      </c>
      <c r="D24" s="136">
        <v>12.4</v>
      </c>
      <c r="E24" s="136">
        <v>13.2</v>
      </c>
      <c r="F24" s="136">
        <v>14.6</v>
      </c>
      <c r="G24" s="136">
        <v>14.7</v>
      </c>
      <c r="H24" s="136">
        <v>12.8</v>
      </c>
      <c r="I24" s="136">
        <v>11.2</v>
      </c>
      <c r="J24" s="136">
        <v>12.1</v>
      </c>
      <c r="K24" s="135"/>
      <c r="L24" s="135"/>
      <c r="M24" s="135"/>
      <c r="N24" s="135"/>
      <c r="O24" s="135"/>
      <c r="P24" s="135"/>
      <c r="Q24" s="135"/>
      <c r="R24" s="135"/>
    </row>
    <row r="25" spans="1:18">
      <c r="A25" s="7" t="s">
        <v>10</v>
      </c>
      <c r="B25" s="136">
        <v>16.600000000000001</v>
      </c>
      <c r="C25" s="136">
        <v>16.899999999999999</v>
      </c>
      <c r="D25" s="136">
        <v>18.100000000000001</v>
      </c>
      <c r="E25" s="136">
        <v>18.899999999999999</v>
      </c>
      <c r="F25" s="136">
        <v>19.600000000000001</v>
      </c>
      <c r="G25" s="136">
        <v>19.5</v>
      </c>
      <c r="H25" s="136">
        <v>17.100000000000001</v>
      </c>
      <c r="I25" s="136">
        <v>15.1</v>
      </c>
      <c r="J25" s="136">
        <v>17.3</v>
      </c>
      <c r="K25" s="135"/>
      <c r="L25" s="135"/>
      <c r="M25" s="135"/>
      <c r="N25" s="135"/>
      <c r="O25" s="135"/>
      <c r="P25" s="135"/>
      <c r="Q25" s="135"/>
      <c r="R25" s="135"/>
    </row>
    <row r="26" spans="1:18">
      <c r="A26" s="7" t="s">
        <v>11</v>
      </c>
      <c r="B26" s="136">
        <v>72.599999999999994</v>
      </c>
      <c r="C26" s="136">
        <v>72.7</v>
      </c>
      <c r="D26" s="136">
        <v>69.5</v>
      </c>
      <c r="E26" s="136">
        <v>67.900000000000006</v>
      </c>
      <c r="F26" s="136">
        <v>65.8</v>
      </c>
      <c r="G26" s="136">
        <v>65.8</v>
      </c>
      <c r="H26" s="136">
        <v>70.199999999999989</v>
      </c>
      <c r="I26" s="136">
        <v>73.7</v>
      </c>
      <c r="J26" s="136">
        <v>70.5</v>
      </c>
      <c r="K26" s="135"/>
      <c r="L26" s="135"/>
      <c r="M26" s="135"/>
      <c r="N26" s="135"/>
      <c r="O26" s="135"/>
      <c r="P26" s="135"/>
      <c r="Q26" s="135"/>
      <c r="R26" s="135"/>
    </row>
    <row r="27" spans="1:18" ht="27.75" customHeight="1">
      <c r="A27" s="7" t="s">
        <v>23</v>
      </c>
      <c r="B27" s="136">
        <v>9.6</v>
      </c>
      <c r="C27" s="136">
        <v>9.3000000000000007</v>
      </c>
      <c r="D27" s="136">
        <v>11.4</v>
      </c>
      <c r="E27" s="136">
        <v>12.4</v>
      </c>
      <c r="F27" s="136">
        <v>13.7</v>
      </c>
      <c r="G27" s="136">
        <v>13.6</v>
      </c>
      <c r="H27" s="136">
        <v>12</v>
      </c>
      <c r="I27" s="136">
        <v>10.5</v>
      </c>
      <c r="J27" s="136">
        <v>11.6</v>
      </c>
      <c r="K27" s="135"/>
      <c r="L27" s="135"/>
      <c r="M27" s="135"/>
      <c r="N27" s="135"/>
      <c r="O27" s="135"/>
      <c r="P27" s="135"/>
      <c r="Q27" s="135"/>
      <c r="R27" s="135"/>
    </row>
    <row r="28" spans="1:18">
      <c r="A28" s="7" t="s">
        <v>24</v>
      </c>
      <c r="B28" s="136">
        <v>14</v>
      </c>
      <c r="C28" s="136">
        <v>14.4</v>
      </c>
      <c r="D28" s="136">
        <v>15.9</v>
      </c>
      <c r="E28" s="136">
        <v>16.899999999999999</v>
      </c>
      <c r="F28" s="136">
        <v>17.8</v>
      </c>
      <c r="G28" s="136">
        <v>17.399999999999999</v>
      </c>
      <c r="H28" s="136">
        <v>15.299999999999999</v>
      </c>
      <c r="I28" s="136">
        <v>12.3</v>
      </c>
      <c r="J28" s="136">
        <v>14.7</v>
      </c>
      <c r="K28" s="135"/>
      <c r="L28" s="135"/>
      <c r="M28" s="135"/>
      <c r="N28" s="135"/>
      <c r="O28" s="135"/>
      <c r="P28" s="135"/>
      <c r="Q28" s="135"/>
      <c r="R28" s="135"/>
    </row>
    <row r="29" spans="1:18">
      <c r="A29" s="7" t="s">
        <v>15</v>
      </c>
      <c r="B29" s="136">
        <v>1.3</v>
      </c>
      <c r="C29" s="136">
        <v>1.3</v>
      </c>
      <c r="D29" s="136">
        <v>1.2</v>
      </c>
      <c r="E29" s="136">
        <v>1</v>
      </c>
      <c r="F29" s="136">
        <v>1.1000000000000001</v>
      </c>
      <c r="G29" s="136">
        <v>1.2</v>
      </c>
      <c r="H29" s="136">
        <v>1</v>
      </c>
      <c r="I29" s="136">
        <v>0.89999999999999991</v>
      </c>
      <c r="J29" s="136">
        <v>0.7</v>
      </c>
      <c r="K29" s="135"/>
      <c r="L29" s="135"/>
      <c r="M29" s="135"/>
      <c r="N29" s="135"/>
      <c r="O29" s="135"/>
      <c r="P29" s="135"/>
      <c r="Q29" s="135"/>
      <c r="R29" s="135"/>
    </row>
    <row r="30" spans="1:18">
      <c r="A30" s="7" t="s">
        <v>18</v>
      </c>
      <c r="B30" s="136">
        <v>2.8</v>
      </c>
      <c r="C30" s="136">
        <v>2.5</v>
      </c>
      <c r="D30" s="136">
        <v>2.2000000000000002</v>
      </c>
      <c r="E30" s="136">
        <v>2.1</v>
      </c>
      <c r="F30" s="136">
        <v>2.1</v>
      </c>
      <c r="G30" s="136">
        <v>1.7</v>
      </c>
      <c r="H30" s="136">
        <v>1.9</v>
      </c>
      <c r="I30" s="136">
        <v>2.5</v>
      </c>
      <c r="J30" s="136">
        <v>2.4</v>
      </c>
      <c r="K30" s="135"/>
      <c r="L30" s="135"/>
      <c r="M30" s="135"/>
      <c r="N30" s="135"/>
      <c r="O30" s="135"/>
      <c r="P30" s="135"/>
      <c r="Q30" s="135"/>
      <c r="R30" s="135"/>
    </row>
    <row r="31" spans="1:18">
      <c r="A31" s="62" t="s">
        <v>19</v>
      </c>
      <c r="B31" s="138">
        <v>1.4</v>
      </c>
      <c r="C31" s="138">
        <v>1.3</v>
      </c>
      <c r="D31" s="138">
        <v>1.3</v>
      </c>
      <c r="E31" s="138">
        <v>1.3</v>
      </c>
      <c r="F31" s="138">
        <v>1.3</v>
      </c>
      <c r="G31" s="138">
        <v>1.1000000000000001</v>
      </c>
      <c r="H31" s="138">
        <v>1.0999999999999999</v>
      </c>
      <c r="I31" s="138">
        <v>0.9</v>
      </c>
      <c r="J31" s="138">
        <v>0.9</v>
      </c>
      <c r="K31" s="135"/>
      <c r="L31" s="135"/>
      <c r="M31" s="135"/>
      <c r="N31" s="135"/>
      <c r="O31" s="135"/>
      <c r="P31" s="135"/>
      <c r="Q31" s="135"/>
      <c r="R31" s="135"/>
    </row>
    <row r="32" spans="1:18" ht="21" customHeight="1">
      <c r="A32" s="51" t="s">
        <v>21</v>
      </c>
    </row>
  </sheetData>
  <pageMargins left="0.7" right="0.7" top="0.75" bottom="0.75" header="0.3" footer="0.3"/>
  <pageSetup scale="89" fitToHeight="0" orientation="portrait" r:id="rId1"/>
  <headerFooter>
    <oddFooter>&amp;L&amp;10&amp;F, &amp;A</oddFooter>
  </headerFooter>
  <rowBreaks count="1" manualBreakCount="1">
    <brk id="28"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7"/>
  <sheetViews>
    <sheetView zoomScaleNormal="100" zoomScalePageLayoutView="150" workbookViewId="0">
      <selection activeCell="A14" sqref="A14:G24"/>
    </sheetView>
  </sheetViews>
  <sheetFormatPr baseColWidth="10" defaultColWidth="8.7109375" defaultRowHeight="16"/>
  <cols>
    <col min="1" max="1" width="25.140625" customWidth="1"/>
    <col min="2" max="6" width="9.7109375" customWidth="1"/>
    <col min="7" max="7" width="10.28515625" customWidth="1"/>
    <col min="8" max="11" width="8.85546875" style="14" customWidth="1"/>
  </cols>
  <sheetData>
    <row r="1" spans="1:13" s="11" customFormat="1" ht="14">
      <c r="A1" s="11" t="s">
        <v>32</v>
      </c>
      <c r="H1" s="3"/>
      <c r="I1" s="3"/>
      <c r="J1" s="3"/>
      <c r="K1" s="3"/>
    </row>
    <row r="2" spans="1:13" s="11" customFormat="1" ht="16.5" customHeight="1">
      <c r="B2" s="2" t="s">
        <v>33</v>
      </c>
      <c r="H2" s="3"/>
      <c r="I2" s="3"/>
      <c r="J2" s="3"/>
      <c r="K2" s="3"/>
    </row>
    <row r="3" spans="1:13" ht="19.5" customHeight="1">
      <c r="A3" s="12" t="s">
        <v>200</v>
      </c>
      <c r="B3" s="78" t="s">
        <v>2</v>
      </c>
      <c r="C3" s="79" t="s">
        <v>3</v>
      </c>
      <c r="D3" s="79" t="s">
        <v>4</v>
      </c>
      <c r="E3" s="79" t="s">
        <v>5</v>
      </c>
      <c r="F3" s="78" t="s">
        <v>6</v>
      </c>
      <c r="G3" s="78" t="s">
        <v>7</v>
      </c>
      <c r="H3" s="29"/>
      <c r="I3" s="29"/>
      <c r="J3" s="29"/>
      <c r="K3" s="29"/>
      <c r="L3" s="29"/>
      <c r="M3" s="29"/>
    </row>
    <row r="4" spans="1:13" s="3" customFormat="1" ht="29.25" customHeight="1">
      <c r="A4" s="13" t="s">
        <v>34</v>
      </c>
      <c r="B4" s="73">
        <v>7511</v>
      </c>
      <c r="C4" s="73">
        <v>5365</v>
      </c>
      <c r="D4" s="73">
        <v>7997</v>
      </c>
      <c r="E4" s="73">
        <v>7048</v>
      </c>
      <c r="F4" s="73">
        <v>9685</v>
      </c>
      <c r="G4" s="73">
        <v>37605</v>
      </c>
    </row>
    <row r="5" spans="1:13" s="70" customFormat="1" ht="20.25" customHeight="1">
      <c r="A5" s="3" t="s">
        <v>13</v>
      </c>
      <c r="B5" s="77">
        <v>5555</v>
      </c>
      <c r="C5" s="74">
        <v>2161</v>
      </c>
      <c r="D5" s="74">
        <v>973</v>
      </c>
      <c r="E5" s="74">
        <v>277</v>
      </c>
      <c r="F5" s="74">
        <v>232</v>
      </c>
      <c r="G5" s="74">
        <v>9198</v>
      </c>
      <c r="H5" s="3"/>
      <c r="I5" s="3"/>
      <c r="J5" s="3"/>
      <c r="K5" s="3"/>
    </row>
    <row r="6" spans="1:13" ht="20.25" customHeight="1">
      <c r="A6" s="62" t="s">
        <v>14</v>
      </c>
      <c r="B6" s="15">
        <v>5453</v>
      </c>
      <c r="C6" s="15">
        <v>2068</v>
      </c>
      <c r="D6" s="15">
        <v>856</v>
      </c>
      <c r="E6" s="15">
        <v>230</v>
      </c>
      <c r="F6" s="15">
        <v>144</v>
      </c>
      <c r="G6" s="15">
        <v>8750</v>
      </c>
    </row>
    <row r="7" spans="1:13" ht="20.25" customHeight="1">
      <c r="A7" s="62" t="s">
        <v>35</v>
      </c>
      <c r="B7" s="15">
        <v>1898</v>
      </c>
      <c r="C7" s="15">
        <v>1197</v>
      </c>
      <c r="D7" s="15">
        <v>779</v>
      </c>
      <c r="E7" s="15">
        <v>223</v>
      </c>
      <c r="F7" s="15">
        <v>143</v>
      </c>
      <c r="G7" s="15">
        <v>4240</v>
      </c>
    </row>
    <row r="8" spans="1:13" ht="20.25" customHeight="1">
      <c r="A8" s="62" t="s">
        <v>15</v>
      </c>
      <c r="B8" s="15">
        <v>266</v>
      </c>
      <c r="C8" s="15">
        <v>131</v>
      </c>
      <c r="D8" s="15">
        <v>120</v>
      </c>
      <c r="E8" s="15">
        <v>52</v>
      </c>
      <c r="F8" s="15">
        <v>93</v>
      </c>
      <c r="G8" s="15">
        <v>662</v>
      </c>
    </row>
    <row r="9" spans="1:13" s="70" customFormat="1" ht="20.25" customHeight="1">
      <c r="A9" s="69" t="s">
        <v>16</v>
      </c>
      <c r="B9" s="74">
        <v>1049</v>
      </c>
      <c r="C9" s="74">
        <v>2381</v>
      </c>
      <c r="D9" s="74">
        <v>3804</v>
      </c>
      <c r="E9" s="74">
        <v>1768</v>
      </c>
      <c r="F9" s="74">
        <v>1180</v>
      </c>
      <c r="G9" s="74">
        <v>10181</v>
      </c>
      <c r="H9" s="3"/>
      <c r="I9" s="3"/>
      <c r="J9" s="3"/>
      <c r="K9" s="3"/>
    </row>
    <row r="10" spans="1:13" ht="20.25" customHeight="1">
      <c r="A10" s="62" t="s">
        <v>17</v>
      </c>
      <c r="B10" s="15">
        <v>852</v>
      </c>
      <c r="C10" s="15">
        <v>2278</v>
      </c>
      <c r="D10" s="15">
        <v>3333</v>
      </c>
      <c r="E10" s="15">
        <v>1432</v>
      </c>
      <c r="F10" s="15">
        <v>598</v>
      </c>
      <c r="G10" s="15">
        <v>8494</v>
      </c>
    </row>
    <row r="11" spans="1:13" ht="20.25" customHeight="1">
      <c r="A11" s="7" t="s">
        <v>18</v>
      </c>
      <c r="B11" s="15">
        <v>208</v>
      </c>
      <c r="C11" s="15">
        <v>200</v>
      </c>
      <c r="D11" s="15">
        <v>406</v>
      </c>
      <c r="E11" s="15">
        <v>255</v>
      </c>
      <c r="F11" s="15">
        <v>421</v>
      </c>
      <c r="G11" s="15">
        <v>1489</v>
      </c>
    </row>
    <row r="12" spans="1:13" ht="20.25" customHeight="1">
      <c r="A12" s="7" t="s">
        <v>19</v>
      </c>
      <c r="B12" s="15">
        <v>200</v>
      </c>
      <c r="C12" s="15">
        <v>217</v>
      </c>
      <c r="D12" s="15">
        <v>336</v>
      </c>
      <c r="E12" s="15">
        <v>140</v>
      </c>
      <c r="F12" s="15">
        <v>211</v>
      </c>
      <c r="G12" s="15">
        <v>1103</v>
      </c>
    </row>
    <row r="13" spans="1:13" s="70" customFormat="1" ht="20.25" customHeight="1">
      <c r="A13" s="3" t="s">
        <v>20</v>
      </c>
      <c r="B13" s="74">
        <v>908</v>
      </c>
      <c r="C13" s="74">
        <v>823</v>
      </c>
      <c r="D13" s="74">
        <v>3220</v>
      </c>
      <c r="E13" s="74">
        <v>5003</v>
      </c>
      <c r="F13" s="74">
        <v>8272</v>
      </c>
      <c r="G13" s="74">
        <v>18226</v>
      </c>
      <c r="H13" s="3"/>
      <c r="I13" s="3"/>
      <c r="J13" s="3"/>
      <c r="K13" s="3"/>
    </row>
    <row r="14" spans="1:13" ht="20.25" customHeight="1">
      <c r="A14" s="12" t="s">
        <v>201</v>
      </c>
      <c r="B14" s="78" t="s">
        <v>2</v>
      </c>
      <c r="C14" s="79" t="s">
        <v>3</v>
      </c>
      <c r="D14" s="79" t="s">
        <v>4</v>
      </c>
      <c r="E14" s="79" t="s">
        <v>5</v>
      </c>
      <c r="F14" s="78" t="s">
        <v>6</v>
      </c>
      <c r="G14" s="78" t="s">
        <v>7</v>
      </c>
    </row>
    <row r="15" spans="1:13" s="3" customFormat="1" ht="27" customHeight="1">
      <c r="A15" s="13" t="s">
        <v>34</v>
      </c>
      <c r="B15" s="73">
        <v>7588</v>
      </c>
      <c r="C15" s="73">
        <v>6853</v>
      </c>
      <c r="D15" s="73">
        <v>8258</v>
      </c>
      <c r="E15" s="73">
        <v>6849</v>
      </c>
      <c r="F15" s="73">
        <v>8823</v>
      </c>
      <c r="G15" s="73">
        <v>38371</v>
      </c>
      <c r="H15" s="76"/>
    </row>
    <row r="16" spans="1:13" s="70" customFormat="1" ht="20.25" customHeight="1">
      <c r="A16" s="3" t="s">
        <v>13</v>
      </c>
      <c r="B16" s="77">
        <v>5821</v>
      </c>
      <c r="C16" s="74">
        <v>2482</v>
      </c>
      <c r="D16" s="74">
        <v>880</v>
      </c>
      <c r="E16" s="74">
        <v>258</v>
      </c>
      <c r="F16" s="74">
        <v>210</v>
      </c>
      <c r="G16" s="74">
        <v>9651</v>
      </c>
      <c r="H16" s="3"/>
      <c r="I16" s="3"/>
      <c r="J16" s="3"/>
      <c r="K16" s="3"/>
    </row>
    <row r="17" spans="1:11" ht="20.25" customHeight="1">
      <c r="A17" s="7" t="s">
        <v>14</v>
      </c>
      <c r="B17" s="15">
        <v>5756</v>
      </c>
      <c r="C17" s="15">
        <v>2395</v>
      </c>
      <c r="D17" s="15">
        <v>740</v>
      </c>
      <c r="E17" s="15">
        <v>202</v>
      </c>
      <c r="F17" s="15">
        <v>124</v>
      </c>
      <c r="G17" s="15">
        <v>9216</v>
      </c>
    </row>
    <row r="18" spans="1:11" ht="20.25" customHeight="1">
      <c r="A18" s="7" t="s">
        <v>36</v>
      </c>
      <c r="B18" s="15">
        <v>1919</v>
      </c>
      <c r="C18" s="15">
        <v>1437</v>
      </c>
      <c r="D18" s="15">
        <v>672</v>
      </c>
      <c r="E18" s="15">
        <v>202</v>
      </c>
      <c r="F18" s="15">
        <v>124</v>
      </c>
      <c r="G18" s="15">
        <v>4354</v>
      </c>
    </row>
    <row r="19" spans="1:11" ht="20.25" customHeight="1">
      <c r="A19" s="7" t="s">
        <v>15</v>
      </c>
      <c r="B19" s="15">
        <v>234</v>
      </c>
      <c r="C19" s="15">
        <v>130</v>
      </c>
      <c r="D19" s="15">
        <v>153</v>
      </c>
      <c r="E19" s="15">
        <v>59</v>
      </c>
      <c r="F19" s="15">
        <v>92</v>
      </c>
      <c r="G19" s="15">
        <v>669</v>
      </c>
    </row>
    <row r="20" spans="1:11" ht="20.25" customHeight="1">
      <c r="A20" s="3" t="s">
        <v>16</v>
      </c>
      <c r="B20" s="74">
        <v>779</v>
      </c>
      <c r="C20" s="74">
        <v>3344</v>
      </c>
      <c r="D20" s="74">
        <v>3755</v>
      </c>
      <c r="E20" s="74">
        <v>1684</v>
      </c>
      <c r="F20" s="74">
        <v>893</v>
      </c>
      <c r="G20" s="74">
        <v>10455</v>
      </c>
    </row>
    <row r="21" spans="1:11" ht="20.25" customHeight="1">
      <c r="A21" s="7" t="s">
        <v>17</v>
      </c>
      <c r="B21" s="15">
        <v>615</v>
      </c>
      <c r="C21" s="15">
        <v>3150</v>
      </c>
      <c r="D21" s="15">
        <v>3170</v>
      </c>
      <c r="E21" s="15">
        <v>1258</v>
      </c>
      <c r="F21" s="15">
        <v>422</v>
      </c>
      <c r="G21" s="15">
        <v>8616</v>
      </c>
    </row>
    <row r="22" spans="1:11" ht="20.25" customHeight="1">
      <c r="A22" s="7" t="s">
        <v>18</v>
      </c>
      <c r="B22" s="15">
        <v>216</v>
      </c>
      <c r="C22" s="15">
        <v>376</v>
      </c>
      <c r="D22" s="15">
        <v>471</v>
      </c>
      <c r="E22" s="15">
        <v>329</v>
      </c>
      <c r="F22" s="15">
        <v>372</v>
      </c>
      <c r="G22" s="15">
        <v>1764</v>
      </c>
    </row>
    <row r="23" spans="1:11" ht="20.25" customHeight="1">
      <c r="A23" s="7" t="s">
        <v>19</v>
      </c>
      <c r="B23" s="15">
        <v>75</v>
      </c>
      <c r="C23" s="15">
        <v>325</v>
      </c>
      <c r="D23" s="15">
        <v>344</v>
      </c>
      <c r="E23" s="15">
        <v>154</v>
      </c>
      <c r="F23" s="15">
        <v>121</v>
      </c>
      <c r="G23" s="15">
        <v>1020</v>
      </c>
    </row>
    <row r="24" spans="1:11" s="25" customFormat="1" ht="20.25" customHeight="1">
      <c r="A24" s="76" t="s">
        <v>20</v>
      </c>
      <c r="B24" s="77">
        <v>988</v>
      </c>
      <c r="C24" s="77">
        <v>1027</v>
      </c>
      <c r="D24" s="77">
        <v>3623</v>
      </c>
      <c r="E24" s="77">
        <v>4908</v>
      </c>
      <c r="F24" s="77">
        <v>7720</v>
      </c>
      <c r="G24" s="77">
        <v>18265</v>
      </c>
      <c r="H24" s="76"/>
      <c r="I24" s="75"/>
      <c r="J24" s="75"/>
      <c r="K24" s="75"/>
    </row>
    <row r="25" spans="1:11" s="25" customFormat="1" ht="15" customHeight="1">
      <c r="A25" s="57" t="s">
        <v>37</v>
      </c>
      <c r="B25" s="58"/>
      <c r="C25" s="58"/>
      <c r="D25" s="58"/>
      <c r="E25" s="58"/>
      <c r="F25" s="58"/>
      <c r="G25" s="58"/>
      <c r="H25" s="75"/>
      <c r="I25" s="75"/>
      <c r="J25" s="75"/>
      <c r="K25" s="75"/>
    </row>
    <row r="26" spans="1:11" ht="15" customHeight="1">
      <c r="A26" s="57" t="s">
        <v>21</v>
      </c>
      <c r="B26" s="16"/>
      <c r="C26" s="16"/>
      <c r="D26" s="16"/>
      <c r="E26" s="16"/>
      <c r="F26" s="16"/>
      <c r="G26" s="16"/>
    </row>
    <row r="27" spans="1:11">
      <c r="A27" s="17"/>
    </row>
  </sheetData>
  <pageMargins left="0.7" right="0.7" top="0.75" bottom="0.75" header="0.3" footer="0.3"/>
  <pageSetup scale="89" fitToHeight="0" orientation="portrait" r:id="rId1"/>
  <headerFooter>
    <oddFooter>&amp;L&amp;10&amp;F, &amp;A</oddFooter>
  </headerFooter>
  <rowBreaks count="1" manualBreakCount="1">
    <brk id="31" max="16383" man="1"/>
  </rowBreak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5"/>
  <sheetViews>
    <sheetView zoomScaleNormal="100" zoomScalePageLayoutView="130" workbookViewId="0">
      <selection activeCell="J28" sqref="J28"/>
    </sheetView>
  </sheetViews>
  <sheetFormatPr baseColWidth="10" defaultColWidth="8.7109375" defaultRowHeight="16"/>
  <cols>
    <col min="1" max="1" width="25.28515625" customWidth="1"/>
    <col min="2" max="3" width="9.7109375" customWidth="1"/>
    <col min="4" max="4" width="9.85546875" customWidth="1"/>
    <col min="5" max="5" width="10.5703125" customWidth="1"/>
  </cols>
  <sheetData>
    <row r="1" spans="1:7">
      <c r="A1" s="11" t="s">
        <v>38</v>
      </c>
    </row>
    <row r="2" spans="1:7">
      <c r="A2" s="228" t="s">
        <v>202</v>
      </c>
      <c r="B2" s="151" t="s">
        <v>39</v>
      </c>
      <c r="C2" s="151" t="s">
        <v>210</v>
      </c>
      <c r="D2" s="151" t="s">
        <v>40</v>
      </c>
      <c r="E2" s="151" t="s">
        <v>211</v>
      </c>
    </row>
    <row r="3" spans="1:7">
      <c r="A3" s="80"/>
      <c r="B3" s="78">
        <v>2015</v>
      </c>
      <c r="C3" s="78">
        <v>2017</v>
      </c>
      <c r="D3" s="78">
        <v>2015</v>
      </c>
      <c r="E3" s="78">
        <v>2017</v>
      </c>
    </row>
    <row r="4" spans="1:7" s="84" customFormat="1">
      <c r="A4" s="82" t="s">
        <v>26</v>
      </c>
      <c r="B4" s="83">
        <v>43930</v>
      </c>
      <c r="C4" s="83">
        <v>43990</v>
      </c>
      <c r="D4" s="139">
        <v>100</v>
      </c>
      <c r="E4" s="139">
        <v>100</v>
      </c>
      <c r="G4" s="141"/>
    </row>
    <row r="5" spans="1:7" s="25" customFormat="1">
      <c r="A5" s="36" t="s">
        <v>9</v>
      </c>
      <c r="B5" s="19">
        <v>9651</v>
      </c>
      <c r="C5" s="19">
        <v>9198</v>
      </c>
      <c r="D5" s="137">
        <v>22</v>
      </c>
      <c r="E5" s="137">
        <v>20.909297567629007</v>
      </c>
    </row>
    <row r="6" spans="1:7" s="25" customFormat="1">
      <c r="A6" s="36" t="s">
        <v>10</v>
      </c>
      <c r="B6" s="19">
        <v>10455</v>
      </c>
      <c r="C6" s="19">
        <v>10180</v>
      </c>
      <c r="D6" s="137">
        <v>23.799999999999997</v>
      </c>
      <c r="E6" s="137">
        <v>23.141623096158217</v>
      </c>
    </row>
    <row r="7" spans="1:7" s="25" customFormat="1">
      <c r="A7" s="36" t="s">
        <v>11</v>
      </c>
      <c r="B7" s="19">
        <v>18265</v>
      </c>
      <c r="C7" s="19">
        <v>18230</v>
      </c>
      <c r="D7" s="137">
        <v>41.6</v>
      </c>
      <c r="E7" s="137">
        <v>41.441236644691976</v>
      </c>
    </row>
    <row r="8" spans="1:7" s="25" customFormat="1">
      <c r="A8" s="36" t="s">
        <v>12</v>
      </c>
      <c r="B8" s="19">
        <v>5559</v>
      </c>
      <c r="C8" s="19">
        <v>6388</v>
      </c>
      <c r="D8" s="137">
        <v>12.7</v>
      </c>
      <c r="E8" s="137">
        <v>14.521482155035233</v>
      </c>
    </row>
    <row r="9" spans="1:7" s="84" customFormat="1">
      <c r="A9" s="76" t="s">
        <v>13</v>
      </c>
      <c r="B9" s="83">
        <v>11509</v>
      </c>
      <c r="C9" s="83">
        <v>11310</v>
      </c>
      <c r="D9" s="139">
        <v>26.200000000000003</v>
      </c>
      <c r="E9" s="139">
        <v>25.71038872471016</v>
      </c>
    </row>
    <row r="10" spans="1:7" s="25" customFormat="1">
      <c r="A10" s="36" t="s">
        <v>14</v>
      </c>
      <c r="B10" s="19">
        <v>10988</v>
      </c>
      <c r="C10" s="19">
        <v>10760</v>
      </c>
      <c r="D10" s="137">
        <v>25</v>
      </c>
      <c r="E10" s="137">
        <v>24.460104569220277</v>
      </c>
    </row>
    <row r="11" spans="1:7" s="25" customFormat="1">
      <c r="A11" s="36" t="s">
        <v>15</v>
      </c>
      <c r="B11" s="19">
        <v>828</v>
      </c>
      <c r="C11" s="19">
        <v>826</v>
      </c>
      <c r="D11" s="137">
        <v>1.9</v>
      </c>
      <c r="E11" s="137">
        <v>1.8776994771538986</v>
      </c>
    </row>
    <row r="12" spans="1:7" s="25" customFormat="1">
      <c r="A12" s="36" t="s">
        <v>41</v>
      </c>
      <c r="B12" s="19">
        <v>9772</v>
      </c>
      <c r="C12" s="19">
        <v>9748</v>
      </c>
      <c r="D12" s="137">
        <v>22.2</v>
      </c>
      <c r="E12" s="137">
        <v>22.15958172311889</v>
      </c>
    </row>
    <row r="13" spans="1:7" s="84" customFormat="1">
      <c r="A13" s="76" t="s">
        <v>16</v>
      </c>
      <c r="B13" s="83">
        <v>12153</v>
      </c>
      <c r="C13" s="83">
        <v>12110</v>
      </c>
      <c r="D13" s="139">
        <v>27.700000000000003</v>
      </c>
      <c r="E13" s="139">
        <v>27.528983859968175</v>
      </c>
    </row>
    <row r="14" spans="1:7" s="25" customFormat="1">
      <c r="A14" s="81" t="s">
        <v>17</v>
      </c>
      <c r="B14" s="19">
        <v>10118</v>
      </c>
      <c r="C14" s="19">
        <v>10220</v>
      </c>
      <c r="D14" s="137">
        <v>23</v>
      </c>
      <c r="E14" s="137">
        <v>23.232552852921117</v>
      </c>
    </row>
    <row r="15" spans="1:7" s="25" customFormat="1">
      <c r="A15" s="36" t="s">
        <v>18</v>
      </c>
      <c r="B15" s="19">
        <v>2027</v>
      </c>
      <c r="C15" s="19">
        <v>1708</v>
      </c>
      <c r="D15" s="137">
        <v>4.5999999999999996</v>
      </c>
      <c r="E15" s="137">
        <v>3.882700613775858</v>
      </c>
    </row>
    <row r="16" spans="1:7" s="25" customFormat="1">
      <c r="A16" s="36" t="s">
        <v>19</v>
      </c>
      <c r="B16" s="19">
        <v>1120</v>
      </c>
      <c r="C16" s="19">
        <v>1245</v>
      </c>
      <c r="D16" s="137">
        <v>2.5</v>
      </c>
      <c r="E16" s="137">
        <v>2.8301886792452833</v>
      </c>
    </row>
    <row r="17" spans="1:5" s="25" customFormat="1">
      <c r="A17" s="36" t="s">
        <v>41</v>
      </c>
      <c r="B17" s="19">
        <v>9098</v>
      </c>
      <c r="C17" s="19">
        <v>9254</v>
      </c>
      <c r="D17" s="137">
        <v>20.7</v>
      </c>
      <c r="E17" s="137">
        <v>21.036599227097067</v>
      </c>
    </row>
    <row r="18" spans="1:5" s="84" customFormat="1">
      <c r="A18" s="76" t="s">
        <v>20</v>
      </c>
      <c r="B18" s="83">
        <v>20269</v>
      </c>
      <c r="C18" s="83">
        <v>20570</v>
      </c>
      <c r="D18" s="139">
        <v>46.1</v>
      </c>
      <c r="E18" s="139">
        <v>46.760627415321665</v>
      </c>
    </row>
    <row r="19" spans="1:5" s="84" customFormat="1">
      <c r="A19" s="82" t="s">
        <v>42</v>
      </c>
      <c r="B19" s="83">
        <v>11290</v>
      </c>
      <c r="C19" s="83">
        <v>11550</v>
      </c>
      <c r="D19" s="139">
        <v>100</v>
      </c>
      <c r="E19" s="139">
        <v>100</v>
      </c>
    </row>
    <row r="20" spans="1:5" s="25" customFormat="1">
      <c r="A20" s="36" t="s">
        <v>9</v>
      </c>
      <c r="B20" s="19">
        <v>5821</v>
      </c>
      <c r="C20" s="19">
        <v>5555</v>
      </c>
      <c r="D20" s="137">
        <v>51.6</v>
      </c>
      <c r="E20" s="137">
        <v>48.095238095238095</v>
      </c>
    </row>
    <row r="21" spans="1:5" s="25" customFormat="1">
      <c r="A21" s="36" t="s">
        <v>10</v>
      </c>
      <c r="B21" s="19">
        <v>779</v>
      </c>
      <c r="C21" s="19">
        <v>1049</v>
      </c>
      <c r="D21" s="137">
        <v>6.9</v>
      </c>
      <c r="E21" s="137">
        <v>9.0822510822510818</v>
      </c>
    </row>
    <row r="22" spans="1:5" s="25" customFormat="1">
      <c r="A22" s="36" t="s">
        <v>11</v>
      </c>
      <c r="B22" s="19">
        <v>988</v>
      </c>
      <c r="C22" s="19">
        <v>908</v>
      </c>
      <c r="D22" s="137">
        <v>8.7999999999999989</v>
      </c>
      <c r="E22" s="137">
        <v>7.8614718614718608</v>
      </c>
    </row>
    <row r="23" spans="1:5" s="25" customFormat="1">
      <c r="A23" s="36" t="s">
        <v>12</v>
      </c>
      <c r="B23" s="19">
        <v>3702</v>
      </c>
      <c r="C23" s="19">
        <v>4037</v>
      </c>
      <c r="D23" s="137">
        <v>32.800000000000004</v>
      </c>
      <c r="E23" s="137">
        <v>34.952380952380949</v>
      </c>
    </row>
    <row r="24" spans="1:5" s="84" customFormat="1">
      <c r="A24" s="76" t="s">
        <v>13</v>
      </c>
      <c r="B24" s="83">
        <v>7500</v>
      </c>
      <c r="C24" s="83">
        <v>7362</v>
      </c>
      <c r="D24" s="139">
        <v>66.400000000000006</v>
      </c>
      <c r="E24" s="139">
        <v>63.740259740259745</v>
      </c>
    </row>
    <row r="25" spans="1:5" s="25" customFormat="1">
      <c r="A25" s="36" t="s">
        <v>14</v>
      </c>
      <c r="B25" s="19">
        <v>7385</v>
      </c>
      <c r="C25" s="19">
        <v>7198</v>
      </c>
      <c r="D25" s="137">
        <v>65.400000000000006</v>
      </c>
      <c r="E25" s="137">
        <v>62.320346320346317</v>
      </c>
    </row>
    <row r="26" spans="1:5" s="25" customFormat="1">
      <c r="A26" s="36" t="s">
        <v>15</v>
      </c>
      <c r="B26" s="19">
        <v>352</v>
      </c>
      <c r="C26" s="19">
        <v>378</v>
      </c>
      <c r="D26" s="137">
        <v>3.1</v>
      </c>
      <c r="E26" s="137">
        <v>3.2727272727272729</v>
      </c>
    </row>
    <row r="27" spans="1:5" s="25" customFormat="1">
      <c r="A27" s="36" t="s">
        <v>41</v>
      </c>
      <c r="B27" s="19">
        <v>6500</v>
      </c>
      <c r="C27" s="19">
        <v>6406</v>
      </c>
      <c r="D27" s="137">
        <v>57.599999999999994</v>
      </c>
      <c r="E27" s="137">
        <v>55.463203463203456</v>
      </c>
    </row>
    <row r="28" spans="1:5" s="84" customFormat="1">
      <c r="A28" s="3" t="s">
        <v>16</v>
      </c>
      <c r="B28" s="83">
        <v>1776</v>
      </c>
      <c r="C28" s="83">
        <v>2127</v>
      </c>
      <c r="D28" s="139">
        <v>15.7</v>
      </c>
      <c r="E28" s="139">
        <v>18.415584415584416</v>
      </c>
    </row>
    <row r="29" spans="1:5" s="25" customFormat="1">
      <c r="A29" s="7" t="s">
        <v>17</v>
      </c>
      <c r="B29" s="19">
        <v>1511</v>
      </c>
      <c r="C29" s="19">
        <v>1848</v>
      </c>
      <c r="D29" s="137">
        <v>13.4</v>
      </c>
      <c r="E29" s="137">
        <v>16</v>
      </c>
    </row>
    <row r="30" spans="1:5" s="25" customFormat="1">
      <c r="A30" s="7" t="s">
        <v>18</v>
      </c>
      <c r="B30" s="19">
        <v>357</v>
      </c>
      <c r="C30" s="19">
        <v>321</v>
      </c>
      <c r="D30" s="137">
        <v>3.2</v>
      </c>
      <c r="E30" s="137">
        <v>2.779220779220779</v>
      </c>
    </row>
    <row r="31" spans="1:5" s="25" customFormat="1">
      <c r="A31" s="7" t="s">
        <v>19</v>
      </c>
      <c r="B31" s="19">
        <v>122</v>
      </c>
      <c r="C31" s="19">
        <v>256</v>
      </c>
      <c r="D31" s="137">
        <v>1.0999999999999999</v>
      </c>
      <c r="E31" s="137">
        <v>2.2164502164502164</v>
      </c>
    </row>
    <row r="32" spans="1:5" s="25" customFormat="1">
      <c r="A32" s="7" t="s">
        <v>41</v>
      </c>
      <c r="B32" s="19">
        <v>1312</v>
      </c>
      <c r="C32" s="19">
        <v>1570</v>
      </c>
      <c r="D32" s="137">
        <v>11.600000000000001</v>
      </c>
      <c r="E32" s="137">
        <v>13.593073593073592</v>
      </c>
    </row>
    <row r="33" spans="1:5" s="84" customFormat="1">
      <c r="A33" s="85" t="s">
        <v>20</v>
      </c>
      <c r="B33" s="83">
        <v>2014</v>
      </c>
      <c r="C33" s="83">
        <v>2060</v>
      </c>
      <c r="D33" s="139">
        <v>17.8</v>
      </c>
      <c r="E33" s="139">
        <v>17.835497835497836</v>
      </c>
    </row>
    <row r="34" spans="1:5" s="84" customFormat="1">
      <c r="A34" s="86" t="s">
        <v>43</v>
      </c>
      <c r="B34" s="83">
        <v>7945</v>
      </c>
      <c r="C34" s="83">
        <v>6519</v>
      </c>
      <c r="D34" s="139">
        <v>100</v>
      </c>
      <c r="E34" s="139">
        <v>100</v>
      </c>
    </row>
    <row r="35" spans="1:5" s="25" customFormat="1">
      <c r="A35" s="36" t="s">
        <v>9</v>
      </c>
      <c r="B35" s="19">
        <v>2482</v>
      </c>
      <c r="C35" s="19">
        <v>2161</v>
      </c>
      <c r="D35" s="137">
        <v>31.2</v>
      </c>
      <c r="E35" s="137">
        <v>33.149256020862097</v>
      </c>
    </row>
    <row r="36" spans="1:5" s="25" customFormat="1">
      <c r="A36" s="36" t="s">
        <v>10</v>
      </c>
      <c r="B36" s="19">
        <v>3344</v>
      </c>
      <c r="C36" s="19">
        <v>2381</v>
      </c>
      <c r="D36" s="137">
        <v>42.1</v>
      </c>
      <c r="E36" s="137">
        <v>36.52400674950146</v>
      </c>
    </row>
    <row r="37" spans="1:5" s="25" customFormat="1">
      <c r="A37" s="36" t="s">
        <v>11</v>
      </c>
      <c r="B37" s="19">
        <v>1027</v>
      </c>
      <c r="C37" s="19">
        <v>823</v>
      </c>
      <c r="D37" s="137">
        <v>12.9</v>
      </c>
      <c r="E37" s="137">
        <v>12.624635680319068</v>
      </c>
    </row>
    <row r="38" spans="1:5" s="25" customFormat="1">
      <c r="A38" s="36" t="s">
        <v>12</v>
      </c>
      <c r="B38" s="19">
        <v>1092</v>
      </c>
      <c r="C38" s="19">
        <v>1154</v>
      </c>
      <c r="D38" s="137">
        <v>13.700000000000001</v>
      </c>
      <c r="E38" s="137">
        <v>17.70210154931738</v>
      </c>
    </row>
    <row r="39" spans="1:5" s="84" customFormat="1">
      <c r="A39" s="76" t="s">
        <v>13</v>
      </c>
      <c r="B39" s="83">
        <v>2634</v>
      </c>
      <c r="C39" s="83">
        <v>2411</v>
      </c>
      <c r="D39" s="139">
        <v>33.200000000000003</v>
      </c>
      <c r="E39" s="139">
        <v>36.984200030679553</v>
      </c>
    </row>
    <row r="40" spans="1:5" s="25" customFormat="1">
      <c r="A40" s="36" t="s">
        <v>14</v>
      </c>
      <c r="B40" s="19">
        <v>2525</v>
      </c>
      <c r="C40" s="19">
        <v>2300</v>
      </c>
      <c r="D40" s="137">
        <v>31.8</v>
      </c>
      <c r="E40" s="137">
        <v>35.281484890320606</v>
      </c>
    </row>
    <row r="41" spans="1:5" s="25" customFormat="1">
      <c r="A41" s="36" t="s">
        <v>15</v>
      </c>
      <c r="B41" s="19">
        <v>157</v>
      </c>
      <c r="C41" s="19">
        <v>156</v>
      </c>
      <c r="D41" s="137">
        <v>2</v>
      </c>
      <c r="E41" s="137">
        <v>2.3930050621260928</v>
      </c>
    </row>
    <row r="42" spans="1:5" s="25" customFormat="1">
      <c r="A42" s="36" t="s">
        <v>41</v>
      </c>
      <c r="B42" s="19">
        <v>2274</v>
      </c>
      <c r="C42" s="19">
        <v>2136</v>
      </c>
      <c r="D42" s="137">
        <v>28.599999999999998</v>
      </c>
      <c r="E42" s="137">
        <v>32.765761619880351</v>
      </c>
    </row>
    <row r="43" spans="1:5" s="84" customFormat="1">
      <c r="A43" s="76" t="s">
        <v>16</v>
      </c>
      <c r="B43" s="83">
        <v>3848</v>
      </c>
      <c r="C43" s="83">
        <v>2890</v>
      </c>
      <c r="D43" s="139">
        <v>48.4</v>
      </c>
      <c r="E43" s="139">
        <v>44.331952753489801</v>
      </c>
    </row>
    <row r="44" spans="1:5" s="25" customFormat="1">
      <c r="A44" s="81" t="s">
        <v>17</v>
      </c>
      <c r="B44" s="19">
        <v>3611</v>
      </c>
      <c r="C44" s="19">
        <v>2756</v>
      </c>
      <c r="D44" s="137">
        <v>45.4</v>
      </c>
      <c r="E44" s="137">
        <v>42.276422764227647</v>
      </c>
    </row>
    <row r="45" spans="1:5" s="25" customFormat="1">
      <c r="A45" s="81" t="s">
        <v>18</v>
      </c>
      <c r="B45" s="19">
        <v>452</v>
      </c>
      <c r="C45" s="19">
        <v>256</v>
      </c>
      <c r="D45" s="137">
        <v>5.7</v>
      </c>
      <c r="E45" s="137">
        <v>3.9269826660530756</v>
      </c>
    </row>
    <row r="46" spans="1:5" s="25" customFormat="1">
      <c r="A46" s="81" t="s">
        <v>19</v>
      </c>
      <c r="B46" s="19">
        <v>358</v>
      </c>
      <c r="C46" s="19">
        <v>241</v>
      </c>
      <c r="D46" s="137">
        <v>4.5</v>
      </c>
      <c r="E46" s="137">
        <v>3.6968860254640279</v>
      </c>
    </row>
    <row r="47" spans="1:5" s="25" customFormat="1">
      <c r="A47" s="81" t="s">
        <v>41</v>
      </c>
      <c r="B47" s="19">
        <v>3073</v>
      </c>
      <c r="C47" s="19">
        <v>2415</v>
      </c>
      <c r="D47" s="137">
        <v>38.700000000000003</v>
      </c>
      <c r="E47" s="137">
        <v>37.04555913483663</v>
      </c>
    </row>
    <row r="48" spans="1:5" s="84" customFormat="1">
      <c r="A48" s="85" t="s">
        <v>20</v>
      </c>
      <c r="B48" s="83">
        <v>1463</v>
      </c>
      <c r="C48" s="83">
        <v>1217</v>
      </c>
      <c r="D48" s="139">
        <v>18.399999999999999</v>
      </c>
      <c r="E48" s="139">
        <v>18.66850743979138</v>
      </c>
    </row>
    <row r="49" spans="1:5" s="84" customFormat="1">
      <c r="A49" s="86" t="s">
        <v>44</v>
      </c>
      <c r="B49" s="83">
        <v>8696</v>
      </c>
      <c r="C49" s="83">
        <v>8637</v>
      </c>
      <c r="D49" s="139">
        <v>100</v>
      </c>
      <c r="E49" s="139">
        <v>100</v>
      </c>
    </row>
    <row r="50" spans="1:5" s="25" customFormat="1">
      <c r="A50" s="7" t="s">
        <v>9</v>
      </c>
      <c r="B50" s="19">
        <v>880</v>
      </c>
      <c r="C50" s="19">
        <v>973</v>
      </c>
      <c r="D50" s="137">
        <v>10.100000000000001</v>
      </c>
      <c r="E50" s="137">
        <v>11.265485701053606</v>
      </c>
    </row>
    <row r="51" spans="1:5" s="25" customFormat="1">
      <c r="A51" s="7" t="s">
        <v>10</v>
      </c>
      <c r="B51" s="19">
        <v>3755</v>
      </c>
      <c r="C51" s="19">
        <v>3804</v>
      </c>
      <c r="D51" s="137">
        <v>43.2</v>
      </c>
      <c r="E51" s="137">
        <v>44.043070510593957</v>
      </c>
    </row>
    <row r="52" spans="1:5" s="25" customFormat="1">
      <c r="A52" s="7" t="s">
        <v>11</v>
      </c>
      <c r="B52" s="19">
        <v>3623</v>
      </c>
      <c r="C52" s="19">
        <v>3220</v>
      </c>
      <c r="D52" s="137">
        <v>41.699999999999996</v>
      </c>
      <c r="E52" s="137">
        <v>37.281463471112652</v>
      </c>
    </row>
    <row r="53" spans="1:5" s="25" customFormat="1">
      <c r="A53" s="7" t="s">
        <v>12</v>
      </c>
      <c r="B53" s="19">
        <v>438</v>
      </c>
      <c r="C53" s="19">
        <v>641</v>
      </c>
      <c r="D53" s="137">
        <v>5</v>
      </c>
      <c r="E53" s="137">
        <v>7.4215584114854698</v>
      </c>
    </row>
    <row r="54" spans="1:5" s="25" customFormat="1">
      <c r="A54" s="3" t="s">
        <v>13</v>
      </c>
      <c r="B54" s="83">
        <v>896</v>
      </c>
      <c r="C54" s="83">
        <v>1010</v>
      </c>
      <c r="D54" s="139">
        <v>10.299999999999999</v>
      </c>
      <c r="E54" s="139">
        <v>11.693875188144032</v>
      </c>
    </row>
    <row r="55" spans="1:5" s="25" customFormat="1">
      <c r="A55" s="7" t="s">
        <v>14</v>
      </c>
      <c r="B55" s="19">
        <v>748</v>
      </c>
      <c r="C55" s="19">
        <v>879</v>
      </c>
      <c r="D55" s="137">
        <v>8.6</v>
      </c>
      <c r="E55" s="137">
        <v>10.177144841959015</v>
      </c>
    </row>
    <row r="56" spans="1:5" s="25" customFormat="1">
      <c r="A56" s="7" t="s">
        <v>15</v>
      </c>
      <c r="B56" s="19">
        <v>161</v>
      </c>
      <c r="C56" s="19">
        <v>134</v>
      </c>
      <c r="D56" s="137">
        <v>1.9</v>
      </c>
      <c r="E56" s="137">
        <v>1.5514646289220795</v>
      </c>
    </row>
    <row r="57" spans="1:5" s="25" customFormat="1">
      <c r="A57" s="7" t="s">
        <v>41</v>
      </c>
      <c r="B57" s="19">
        <v>696</v>
      </c>
      <c r="C57" s="19">
        <v>849</v>
      </c>
      <c r="D57" s="137">
        <v>8</v>
      </c>
      <c r="E57" s="137">
        <v>9.8298020145883989</v>
      </c>
    </row>
    <row r="58" spans="1:5" s="84" customFormat="1">
      <c r="A58" s="76" t="s">
        <v>16</v>
      </c>
      <c r="B58" s="83">
        <v>3919</v>
      </c>
      <c r="C58" s="83">
        <v>4066</v>
      </c>
      <c r="D58" s="139">
        <v>45.1</v>
      </c>
      <c r="E58" s="139">
        <v>47.076531202963992</v>
      </c>
    </row>
    <row r="59" spans="1:5" s="25" customFormat="1">
      <c r="A59" s="81" t="s">
        <v>17</v>
      </c>
      <c r="B59" s="19">
        <v>3296</v>
      </c>
      <c r="C59" s="19">
        <v>3541</v>
      </c>
      <c r="D59" s="137">
        <v>37.9</v>
      </c>
      <c r="E59" s="137">
        <v>40.998031723978237</v>
      </c>
    </row>
    <row r="60" spans="1:5" s="25" customFormat="1">
      <c r="A60" s="81" t="s">
        <v>18</v>
      </c>
      <c r="B60" s="19">
        <v>506</v>
      </c>
      <c r="C60" s="19">
        <v>433</v>
      </c>
      <c r="D60" s="137">
        <v>5.8000000000000007</v>
      </c>
      <c r="E60" s="137">
        <v>5.0133148083825398</v>
      </c>
    </row>
    <row r="61" spans="1:5" s="25" customFormat="1">
      <c r="A61" s="81" t="s">
        <v>19</v>
      </c>
      <c r="B61" s="19">
        <v>361</v>
      </c>
      <c r="C61" s="19">
        <v>376</v>
      </c>
      <c r="D61" s="137">
        <v>4.2</v>
      </c>
      <c r="E61" s="137">
        <v>4.3533634363783724</v>
      </c>
    </row>
    <row r="62" spans="1:5" s="25" customFormat="1">
      <c r="A62" s="81" t="s">
        <v>41</v>
      </c>
      <c r="B62" s="19">
        <v>3076</v>
      </c>
      <c r="C62" s="19">
        <v>3278</v>
      </c>
      <c r="D62" s="137">
        <v>35.4</v>
      </c>
      <c r="E62" s="137">
        <v>37.952992937362509</v>
      </c>
    </row>
    <row r="63" spans="1:5" s="84" customFormat="1">
      <c r="A63" s="85" t="s">
        <v>20</v>
      </c>
      <c r="B63" s="83">
        <v>3881</v>
      </c>
      <c r="C63" s="83">
        <v>3562</v>
      </c>
      <c r="D63" s="139">
        <v>44.6</v>
      </c>
      <c r="E63" s="139">
        <v>41.241171703137667</v>
      </c>
    </row>
    <row r="64" spans="1:5" s="88" customFormat="1" ht="24" customHeight="1">
      <c r="A64" s="86" t="s">
        <v>45</v>
      </c>
      <c r="B64" s="87">
        <v>7051</v>
      </c>
      <c r="C64" s="87">
        <v>7306</v>
      </c>
      <c r="D64" s="142">
        <v>100</v>
      </c>
      <c r="E64" s="142">
        <v>100</v>
      </c>
    </row>
    <row r="65" spans="1:5" s="25" customFormat="1">
      <c r="A65" s="7" t="s">
        <v>9</v>
      </c>
      <c r="B65" s="19">
        <v>258</v>
      </c>
      <c r="C65" s="19">
        <v>277</v>
      </c>
      <c r="D65" s="137">
        <v>3.6999999999999997</v>
      </c>
      <c r="E65" s="137">
        <v>3.7914043252121545</v>
      </c>
    </row>
    <row r="66" spans="1:5" s="25" customFormat="1">
      <c r="A66" s="7" t="s">
        <v>10</v>
      </c>
      <c r="B66" s="19">
        <v>1684</v>
      </c>
      <c r="C66" s="19">
        <v>1768</v>
      </c>
      <c r="D66" s="137">
        <v>23.9</v>
      </c>
      <c r="E66" s="137">
        <v>24.199288256227756</v>
      </c>
    </row>
    <row r="67" spans="1:5" s="25" customFormat="1">
      <c r="A67" s="7" t="s">
        <v>11</v>
      </c>
      <c r="B67" s="19">
        <v>4908</v>
      </c>
      <c r="C67" s="19">
        <v>5003</v>
      </c>
      <c r="D67" s="137">
        <v>69.599999999999994</v>
      </c>
      <c r="E67" s="137">
        <v>68.477963317820965</v>
      </c>
    </row>
    <row r="68" spans="1:5" s="25" customFormat="1">
      <c r="A68" s="7" t="s">
        <v>12</v>
      </c>
      <c r="B68" s="19">
        <v>202</v>
      </c>
      <c r="C68" s="19">
        <v>259</v>
      </c>
      <c r="D68" s="137">
        <v>2.9000000000000004</v>
      </c>
      <c r="E68" s="137">
        <v>3.5450314809745413</v>
      </c>
    </row>
    <row r="69" spans="1:5" s="84" customFormat="1">
      <c r="A69" s="76" t="s">
        <v>13</v>
      </c>
      <c r="B69" s="83">
        <v>263</v>
      </c>
      <c r="C69" s="83">
        <v>286</v>
      </c>
      <c r="D69" s="139">
        <v>3.6999999999999997</v>
      </c>
      <c r="E69" s="139">
        <v>3.9145907473309607</v>
      </c>
    </row>
    <row r="70" spans="1:5" s="25" customFormat="1">
      <c r="A70" s="36" t="s">
        <v>14</v>
      </c>
      <c r="B70" s="19">
        <v>207</v>
      </c>
      <c r="C70" s="19">
        <v>236</v>
      </c>
      <c r="D70" s="137">
        <v>2.9000000000000004</v>
      </c>
      <c r="E70" s="137">
        <v>3.2302217355598137</v>
      </c>
    </row>
    <row r="71" spans="1:5" s="25" customFormat="1">
      <c r="A71" s="36" t="s">
        <v>15</v>
      </c>
      <c r="B71" s="19">
        <v>60</v>
      </c>
      <c r="C71" s="19">
        <v>54</v>
      </c>
      <c r="D71" s="137">
        <v>0.89999999999999991</v>
      </c>
      <c r="E71" s="137">
        <v>0.73911853271283878</v>
      </c>
    </row>
    <row r="72" spans="1:5" s="25" customFormat="1">
      <c r="A72" s="36" t="s">
        <v>41</v>
      </c>
      <c r="B72" s="19">
        <v>191</v>
      </c>
      <c r="C72" s="19">
        <v>226</v>
      </c>
      <c r="D72" s="137">
        <v>2.7</v>
      </c>
      <c r="E72" s="137">
        <v>3.0933479332055844</v>
      </c>
    </row>
    <row r="73" spans="1:5" s="84" customFormat="1">
      <c r="A73" s="76" t="s">
        <v>16</v>
      </c>
      <c r="B73" s="83">
        <v>1712</v>
      </c>
      <c r="C73" s="83">
        <v>1810</v>
      </c>
      <c r="D73" s="139">
        <v>24.3</v>
      </c>
      <c r="E73" s="139">
        <v>24.774158226115521</v>
      </c>
    </row>
    <row r="74" spans="1:5" s="25" customFormat="1">
      <c r="A74" s="81" t="s">
        <v>17</v>
      </c>
      <c r="B74" s="19">
        <v>1276</v>
      </c>
      <c r="C74" s="19">
        <v>1463</v>
      </c>
      <c r="D74" s="137">
        <v>18.099999999999998</v>
      </c>
      <c r="E74" s="137">
        <v>20.024637284423761</v>
      </c>
    </row>
    <row r="75" spans="1:5" s="25" customFormat="1">
      <c r="A75" s="36" t="s">
        <v>18</v>
      </c>
      <c r="B75" s="19">
        <v>336</v>
      </c>
      <c r="C75" s="19">
        <v>258</v>
      </c>
      <c r="D75" s="137">
        <v>4.8</v>
      </c>
      <c r="E75" s="137">
        <v>3.5313441007391186</v>
      </c>
    </row>
    <row r="76" spans="1:5" s="25" customFormat="1">
      <c r="A76" s="36" t="s">
        <v>19</v>
      </c>
      <c r="B76" s="19">
        <v>157</v>
      </c>
      <c r="C76" s="19">
        <v>149</v>
      </c>
      <c r="D76" s="137">
        <v>2.1999999999999997</v>
      </c>
      <c r="E76" s="137">
        <v>2.0394196550780181</v>
      </c>
    </row>
    <row r="77" spans="1:5" s="25" customFormat="1">
      <c r="A77" s="36" t="s">
        <v>41</v>
      </c>
      <c r="B77" s="19">
        <v>1226</v>
      </c>
      <c r="C77" s="19">
        <v>1407</v>
      </c>
      <c r="D77" s="137">
        <v>17.399999999999999</v>
      </c>
      <c r="E77" s="137">
        <v>19.258143991240075</v>
      </c>
    </row>
    <row r="78" spans="1:5" s="84" customFormat="1">
      <c r="A78" s="76" t="s">
        <v>20</v>
      </c>
      <c r="B78" s="83">
        <v>5077</v>
      </c>
      <c r="C78" s="83">
        <v>5210</v>
      </c>
      <c r="D78" s="139">
        <v>72</v>
      </c>
      <c r="E78" s="139">
        <v>71.311251026553506</v>
      </c>
    </row>
    <row r="79" spans="1:5" s="84" customFormat="1">
      <c r="A79" s="82" t="s">
        <v>46</v>
      </c>
      <c r="B79" s="83">
        <v>8948</v>
      </c>
      <c r="C79" s="83">
        <v>9983</v>
      </c>
      <c r="D79" s="139">
        <v>100</v>
      </c>
      <c r="E79" s="139">
        <v>100</v>
      </c>
    </row>
    <row r="80" spans="1:5" s="25" customFormat="1">
      <c r="A80" s="7" t="s">
        <v>9</v>
      </c>
      <c r="B80" s="19">
        <v>210</v>
      </c>
      <c r="C80" s="19">
        <v>232</v>
      </c>
      <c r="D80" s="137">
        <v>2.4</v>
      </c>
      <c r="E80" s="137">
        <v>2.3239507162175701</v>
      </c>
    </row>
    <row r="81" spans="1:5" s="25" customFormat="1">
      <c r="A81" s="7" t="s">
        <v>10</v>
      </c>
      <c r="B81" s="19">
        <v>893</v>
      </c>
      <c r="C81" s="19">
        <v>1180</v>
      </c>
      <c r="D81" s="137">
        <v>10</v>
      </c>
      <c r="E81" s="137">
        <v>11.820094160072122</v>
      </c>
    </row>
    <row r="82" spans="1:5" s="25" customFormat="1">
      <c r="A82" s="7" t="s">
        <v>11</v>
      </c>
      <c r="B82" s="19">
        <v>7720</v>
      </c>
      <c r="C82" s="19">
        <v>8272</v>
      </c>
      <c r="D82" s="137">
        <v>86.3</v>
      </c>
      <c r="E82" s="137">
        <v>82.860863467895413</v>
      </c>
    </row>
    <row r="83" spans="1:5" s="25" customFormat="1">
      <c r="A83" s="7" t="s">
        <v>12</v>
      </c>
      <c r="B83" s="19">
        <v>125</v>
      </c>
      <c r="C83" s="19">
        <v>298</v>
      </c>
      <c r="D83" s="137">
        <v>1.4000000000000001</v>
      </c>
      <c r="E83" s="137">
        <v>2.9850746268656714</v>
      </c>
    </row>
    <row r="84" spans="1:5" s="84" customFormat="1">
      <c r="A84" s="76" t="s">
        <v>13</v>
      </c>
      <c r="B84" s="83">
        <v>215</v>
      </c>
      <c r="C84" s="83">
        <v>243</v>
      </c>
      <c r="D84" s="139">
        <v>2.4</v>
      </c>
      <c r="E84" s="139">
        <v>2.4341380346589201</v>
      </c>
    </row>
    <row r="85" spans="1:5" s="25" customFormat="1">
      <c r="A85" s="36" t="s">
        <v>14</v>
      </c>
      <c r="B85" s="19">
        <v>124</v>
      </c>
      <c r="C85" s="19">
        <v>144</v>
      </c>
      <c r="D85" s="137">
        <v>1.4000000000000001</v>
      </c>
      <c r="E85" s="137">
        <v>1.4424521686867675</v>
      </c>
    </row>
    <row r="86" spans="1:5" s="25" customFormat="1">
      <c r="A86" s="36" t="s">
        <v>15</v>
      </c>
      <c r="B86" s="19">
        <v>97</v>
      </c>
      <c r="C86" s="19">
        <v>104</v>
      </c>
      <c r="D86" s="137">
        <v>1.0999999999999999</v>
      </c>
      <c r="E86" s="137">
        <v>1.041771010718221</v>
      </c>
    </row>
    <row r="87" spans="1:5" s="25" customFormat="1">
      <c r="A87" s="36" t="s">
        <v>41</v>
      </c>
      <c r="B87" s="19">
        <v>110</v>
      </c>
      <c r="C87" s="19">
        <v>132</v>
      </c>
      <c r="D87" s="137">
        <v>1.2</v>
      </c>
      <c r="E87" s="137">
        <v>1.3222478212962037</v>
      </c>
    </row>
    <row r="88" spans="1:5" s="84" customFormat="1">
      <c r="A88" s="76" t="s">
        <v>16</v>
      </c>
      <c r="B88" s="83">
        <v>899</v>
      </c>
      <c r="C88" s="83">
        <v>1219</v>
      </c>
      <c r="D88" s="139">
        <v>10</v>
      </c>
      <c r="E88" s="139">
        <v>12.210758289091455</v>
      </c>
    </row>
    <row r="89" spans="1:5" s="25" customFormat="1">
      <c r="A89" s="7" t="s">
        <v>17</v>
      </c>
      <c r="B89" s="19">
        <v>424</v>
      </c>
      <c r="C89" s="19">
        <v>607</v>
      </c>
      <c r="D89" s="137">
        <v>4.7</v>
      </c>
      <c r="E89" s="137">
        <v>6.0803365721726932</v>
      </c>
    </row>
    <row r="90" spans="1:5" s="25" customFormat="1">
      <c r="A90" s="7" t="s">
        <v>18</v>
      </c>
      <c r="B90" s="19">
        <v>376</v>
      </c>
      <c r="C90" s="19">
        <v>439</v>
      </c>
      <c r="D90" s="137">
        <v>4.2</v>
      </c>
      <c r="E90" s="137">
        <v>4.397475708704798</v>
      </c>
    </row>
    <row r="91" spans="1:5" s="25" customFormat="1">
      <c r="A91" s="7" t="s">
        <v>19</v>
      </c>
      <c r="B91" s="19">
        <v>122</v>
      </c>
      <c r="C91" s="19">
        <v>223</v>
      </c>
      <c r="D91" s="137">
        <v>1.4000000000000001</v>
      </c>
      <c r="E91" s="137">
        <v>2.2337974556746469</v>
      </c>
    </row>
    <row r="92" spans="1:5" s="25" customFormat="1">
      <c r="A92" s="7" t="s">
        <v>41</v>
      </c>
      <c r="B92" s="19">
        <v>410</v>
      </c>
      <c r="C92" s="19">
        <v>582</v>
      </c>
      <c r="D92" s="137">
        <v>4.5999999999999996</v>
      </c>
      <c r="E92" s="137">
        <v>5.8299108484423519</v>
      </c>
    </row>
    <row r="93" spans="1:5" s="70" customFormat="1">
      <c r="A93" s="76" t="s">
        <v>20</v>
      </c>
      <c r="B93" s="83">
        <v>7834</v>
      </c>
      <c r="C93" s="83">
        <v>8520</v>
      </c>
      <c r="D93" s="139">
        <v>87.5</v>
      </c>
      <c r="E93" s="139">
        <v>85.345086647300406</v>
      </c>
    </row>
    <row r="94" spans="1:5">
      <c r="A94" s="7" t="s">
        <v>47</v>
      </c>
      <c r="B94" s="19"/>
      <c r="C94" s="19"/>
      <c r="D94" s="20"/>
      <c r="E94" s="20"/>
    </row>
    <row r="95" spans="1:5">
      <c r="A95" s="51" t="s">
        <v>21</v>
      </c>
    </row>
  </sheetData>
  <pageMargins left="0.7" right="0.7" top="0.75" bottom="0.75" header="0.3" footer="0.3"/>
  <pageSetup scale="89" fitToHeight="0" orientation="portrait" r:id="rId1"/>
  <headerFooter>
    <oddFooter>&amp;L&amp;10&amp;F, &amp;A</oddFooter>
  </headerFooter>
  <rowBreaks count="2" manualBreakCount="2">
    <brk id="33" max="16383" man="1"/>
    <brk id="63"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6"/>
  <sheetViews>
    <sheetView zoomScaleNormal="100" zoomScalePageLayoutView="120" workbookViewId="0">
      <selection activeCell="G10" sqref="G10"/>
    </sheetView>
  </sheetViews>
  <sheetFormatPr baseColWidth="10" defaultColWidth="8.7109375" defaultRowHeight="16"/>
  <cols>
    <col min="1" max="1" width="26" customWidth="1"/>
    <col min="2" max="5" width="10.7109375" customWidth="1"/>
  </cols>
  <sheetData>
    <row r="1" spans="1:7">
      <c r="A1" s="11" t="s">
        <v>48</v>
      </c>
    </row>
    <row r="2" spans="1:7">
      <c r="A2" s="11"/>
      <c r="B2" s="151" t="s">
        <v>39</v>
      </c>
      <c r="C2" s="151" t="s">
        <v>39</v>
      </c>
      <c r="D2" s="151" t="s">
        <v>40</v>
      </c>
      <c r="E2" s="151" t="s">
        <v>40</v>
      </c>
    </row>
    <row r="3" spans="1:7" ht="20.25" customHeight="1">
      <c r="A3" s="90" t="s">
        <v>49</v>
      </c>
      <c r="B3" s="91" t="s">
        <v>201</v>
      </c>
      <c r="C3" s="91" t="s">
        <v>200</v>
      </c>
      <c r="D3" s="91" t="s">
        <v>212</v>
      </c>
      <c r="E3" s="91" t="s">
        <v>213</v>
      </c>
    </row>
    <row r="4" spans="1:7" s="84" customFormat="1" ht="20.25" customHeight="1">
      <c r="A4" s="82" t="s">
        <v>50</v>
      </c>
      <c r="B4" s="83">
        <v>19235</v>
      </c>
      <c r="C4" s="83">
        <v>18067</v>
      </c>
      <c r="D4" s="139">
        <v>100</v>
      </c>
      <c r="E4" s="139">
        <v>100</v>
      </c>
      <c r="G4" s="141"/>
    </row>
    <row r="5" spans="1:7" s="84" customFormat="1">
      <c r="A5" s="82" t="s">
        <v>51</v>
      </c>
      <c r="B5" s="83">
        <v>4652</v>
      </c>
      <c r="C5" s="83">
        <v>4960</v>
      </c>
      <c r="D5" s="139">
        <v>100</v>
      </c>
      <c r="E5" s="139">
        <v>100</v>
      </c>
    </row>
    <row r="6" spans="1:7">
      <c r="A6" s="7" t="s">
        <v>9</v>
      </c>
      <c r="B6" s="18">
        <v>1853</v>
      </c>
      <c r="C6" s="18">
        <v>1932</v>
      </c>
      <c r="D6" s="136">
        <v>39.800000000000004</v>
      </c>
      <c r="E6" s="136">
        <v>38.951612903225808</v>
      </c>
    </row>
    <row r="7" spans="1:7">
      <c r="A7" s="7" t="s">
        <v>10</v>
      </c>
      <c r="B7" s="18">
        <v>722</v>
      </c>
      <c r="C7" s="18">
        <v>641</v>
      </c>
      <c r="D7" s="136">
        <v>15.5</v>
      </c>
      <c r="E7" s="136">
        <v>12.923387096774194</v>
      </c>
    </row>
    <row r="8" spans="1:7">
      <c r="A8" s="7" t="s">
        <v>11</v>
      </c>
      <c r="B8" s="18">
        <v>519</v>
      </c>
      <c r="C8" s="18">
        <v>467</v>
      </c>
      <c r="D8" s="136">
        <v>11.200000000000001</v>
      </c>
      <c r="E8" s="136">
        <v>9.4153225806451601</v>
      </c>
    </row>
    <row r="9" spans="1:7">
      <c r="A9" s="7" t="s">
        <v>12</v>
      </c>
      <c r="B9" s="18">
        <v>1559</v>
      </c>
      <c r="C9" s="18">
        <v>1920</v>
      </c>
      <c r="D9" s="136">
        <v>33.5</v>
      </c>
      <c r="E9" s="136">
        <v>38.70967741935484</v>
      </c>
    </row>
    <row r="10" spans="1:7" s="70" customFormat="1">
      <c r="A10" s="3" t="s">
        <v>13</v>
      </c>
      <c r="B10" s="83">
        <v>2373</v>
      </c>
      <c r="C10" s="83">
        <v>2600</v>
      </c>
      <c r="D10" s="143">
        <v>51</v>
      </c>
      <c r="E10" s="143">
        <v>52.419354838709673</v>
      </c>
    </row>
    <row r="11" spans="1:7">
      <c r="A11" s="7" t="s">
        <v>14</v>
      </c>
      <c r="B11" s="18">
        <v>2335</v>
      </c>
      <c r="C11" s="18">
        <v>2571</v>
      </c>
      <c r="D11" s="136">
        <v>50.2</v>
      </c>
      <c r="E11" s="136">
        <v>51.834677419354833</v>
      </c>
    </row>
    <row r="12" spans="1:7">
      <c r="A12" s="7" t="s">
        <v>15</v>
      </c>
      <c r="B12" s="18">
        <v>86</v>
      </c>
      <c r="C12" s="18">
        <v>75</v>
      </c>
      <c r="D12" s="136">
        <v>1.7999999999999998</v>
      </c>
      <c r="E12" s="136">
        <v>1.5120967741935485</v>
      </c>
    </row>
    <row r="13" spans="1:7">
      <c r="A13" s="7" t="s">
        <v>41</v>
      </c>
      <c r="B13" s="18">
        <v>2070</v>
      </c>
      <c r="C13" s="18">
        <v>2372</v>
      </c>
      <c r="D13" s="136">
        <v>44.5</v>
      </c>
      <c r="E13" s="136">
        <v>47.822580645161288</v>
      </c>
    </row>
    <row r="14" spans="1:7" s="70" customFormat="1">
      <c r="A14" s="3" t="s">
        <v>16</v>
      </c>
      <c r="B14" s="83">
        <v>1242</v>
      </c>
      <c r="C14" s="83">
        <v>1279</v>
      </c>
      <c r="D14" s="143">
        <v>26.700000000000003</v>
      </c>
      <c r="E14" s="143">
        <v>25.786290322580648</v>
      </c>
    </row>
    <row r="15" spans="1:7">
      <c r="A15" s="62" t="s">
        <v>17</v>
      </c>
      <c r="B15" s="18">
        <v>1149</v>
      </c>
      <c r="C15" s="18">
        <v>1190</v>
      </c>
      <c r="D15" s="136">
        <v>24.7</v>
      </c>
      <c r="E15" s="136">
        <v>23.991935483870968</v>
      </c>
    </row>
    <row r="16" spans="1:7">
      <c r="A16" s="7" t="s">
        <v>18</v>
      </c>
      <c r="B16" s="18">
        <v>161</v>
      </c>
      <c r="C16" s="18">
        <v>155</v>
      </c>
      <c r="D16" s="136">
        <v>3.5000000000000004</v>
      </c>
      <c r="E16" s="136">
        <v>3.125</v>
      </c>
    </row>
    <row r="17" spans="1:5">
      <c r="A17" s="7" t="s">
        <v>19</v>
      </c>
      <c r="B17" s="18" t="s">
        <v>52</v>
      </c>
      <c r="C17" s="18" t="s">
        <v>52</v>
      </c>
      <c r="D17" s="136" t="s">
        <v>52</v>
      </c>
      <c r="E17" s="18" t="s">
        <v>52</v>
      </c>
    </row>
    <row r="18" spans="1:5">
      <c r="A18" s="7" t="s">
        <v>41</v>
      </c>
      <c r="B18" s="18">
        <v>1075</v>
      </c>
      <c r="C18" s="18">
        <v>1120</v>
      </c>
      <c r="D18" s="136">
        <v>23.1</v>
      </c>
      <c r="E18" s="136">
        <v>22.58064516129032</v>
      </c>
    </row>
    <row r="19" spans="1:5" s="70" customFormat="1">
      <c r="A19" s="3" t="s">
        <v>20</v>
      </c>
      <c r="B19" s="92">
        <v>1038</v>
      </c>
      <c r="C19" s="92">
        <v>1081</v>
      </c>
      <c r="D19" s="143">
        <v>22.3</v>
      </c>
      <c r="E19" s="143">
        <v>21.79435483870968</v>
      </c>
    </row>
    <row r="20" spans="1:5" s="84" customFormat="1">
      <c r="A20" s="82" t="s">
        <v>53</v>
      </c>
      <c r="B20" s="83">
        <v>6962</v>
      </c>
      <c r="C20" s="83">
        <v>6199</v>
      </c>
      <c r="D20" s="139">
        <v>100</v>
      </c>
      <c r="E20" s="139">
        <v>100</v>
      </c>
    </row>
    <row r="21" spans="1:5">
      <c r="A21" s="7" t="s">
        <v>9</v>
      </c>
      <c r="B21" s="18">
        <v>2888</v>
      </c>
      <c r="C21" s="18">
        <v>2571</v>
      </c>
      <c r="D21" s="136">
        <v>41.5</v>
      </c>
      <c r="E21" s="136">
        <v>41.474431359896755</v>
      </c>
    </row>
    <row r="22" spans="1:5">
      <c r="A22" s="7" t="s">
        <v>10</v>
      </c>
      <c r="B22" s="18">
        <v>1796</v>
      </c>
      <c r="C22" s="18">
        <v>1528</v>
      </c>
      <c r="D22" s="136">
        <v>25.8</v>
      </c>
      <c r="E22" s="136">
        <v>24.649136957573802</v>
      </c>
    </row>
    <row r="23" spans="1:5">
      <c r="A23" s="7" t="s">
        <v>11</v>
      </c>
      <c r="B23" s="18">
        <v>552</v>
      </c>
      <c r="C23" s="18">
        <v>441</v>
      </c>
      <c r="D23" s="136">
        <v>7.9</v>
      </c>
      <c r="E23" s="136">
        <v>7.1140506533311836</v>
      </c>
    </row>
    <row r="24" spans="1:5">
      <c r="A24" s="7" t="s">
        <v>12</v>
      </c>
      <c r="B24" s="18">
        <v>1726</v>
      </c>
      <c r="C24" s="18">
        <v>1659</v>
      </c>
      <c r="D24" s="136">
        <v>24.8</v>
      </c>
      <c r="E24" s="136">
        <v>26.762381029198256</v>
      </c>
    </row>
    <row r="25" spans="1:5" s="70" customFormat="1">
      <c r="A25" s="3" t="s">
        <v>13</v>
      </c>
      <c r="B25" s="83">
        <v>3614</v>
      </c>
      <c r="C25" s="83">
        <v>3333</v>
      </c>
      <c r="D25" s="143">
        <v>51.9</v>
      </c>
      <c r="E25" s="143">
        <v>53.766736570414587</v>
      </c>
    </row>
    <row r="26" spans="1:5">
      <c r="A26" s="7" t="s">
        <v>14</v>
      </c>
      <c r="B26" s="18">
        <v>3534</v>
      </c>
      <c r="C26" s="18">
        <v>3228</v>
      </c>
      <c r="D26" s="136">
        <v>50.8</v>
      </c>
      <c r="E26" s="136">
        <v>52.072914986288112</v>
      </c>
    </row>
    <row r="27" spans="1:5">
      <c r="A27" s="7" t="s">
        <v>15</v>
      </c>
      <c r="B27" s="18">
        <v>207</v>
      </c>
      <c r="C27" s="18">
        <v>223</v>
      </c>
      <c r="D27" s="136">
        <v>3</v>
      </c>
      <c r="E27" s="136">
        <v>3.5973544120019358</v>
      </c>
    </row>
    <row r="28" spans="1:5">
      <c r="A28" s="7" t="s">
        <v>41</v>
      </c>
      <c r="B28" s="18">
        <v>3076</v>
      </c>
      <c r="C28" s="18">
        <v>2869</v>
      </c>
      <c r="D28" s="136">
        <v>44.2</v>
      </c>
      <c r="E28" s="136">
        <v>46.281658331989028</v>
      </c>
    </row>
    <row r="29" spans="1:5" s="70" customFormat="1">
      <c r="A29" s="3" t="s">
        <v>16</v>
      </c>
      <c r="B29" s="83">
        <v>2340</v>
      </c>
      <c r="C29" s="83">
        <v>2020</v>
      </c>
      <c r="D29" s="143">
        <v>33.6</v>
      </c>
      <c r="E29" s="143">
        <v>32.585900951766419</v>
      </c>
    </row>
    <row r="30" spans="1:5">
      <c r="A30" s="62" t="s">
        <v>17</v>
      </c>
      <c r="B30" s="18">
        <v>2088</v>
      </c>
      <c r="C30" s="18">
        <v>1799</v>
      </c>
      <c r="D30" s="136">
        <v>30</v>
      </c>
      <c r="E30" s="136">
        <v>29.020809808033555</v>
      </c>
    </row>
    <row r="31" spans="1:5">
      <c r="A31" s="7" t="s">
        <v>18</v>
      </c>
      <c r="B31" s="18">
        <v>333</v>
      </c>
      <c r="C31" s="18">
        <v>230</v>
      </c>
      <c r="D31" s="136">
        <v>4.8</v>
      </c>
      <c r="E31" s="136">
        <v>3.7102758509437006</v>
      </c>
    </row>
    <row r="32" spans="1:5">
      <c r="A32" s="7" t="s">
        <v>19</v>
      </c>
      <c r="B32" s="18">
        <v>446</v>
      </c>
      <c r="C32" s="18" t="s">
        <v>52</v>
      </c>
      <c r="D32" s="136">
        <v>6.4</v>
      </c>
      <c r="E32" s="136" t="s">
        <v>52</v>
      </c>
    </row>
    <row r="33" spans="1:5">
      <c r="A33" s="7" t="s">
        <v>41</v>
      </c>
      <c r="B33" s="18">
        <v>1607</v>
      </c>
      <c r="C33" s="18">
        <v>1377</v>
      </c>
      <c r="D33" s="136">
        <v>23.1</v>
      </c>
      <c r="E33" s="136">
        <v>22.213260203258589</v>
      </c>
    </row>
    <row r="34" spans="1:5" s="70" customFormat="1">
      <c r="A34" s="3" t="s">
        <v>20</v>
      </c>
      <c r="B34" s="92">
        <v>1008</v>
      </c>
      <c r="C34" s="92">
        <v>847</v>
      </c>
      <c r="D34" s="143">
        <v>14.499999999999998</v>
      </c>
      <c r="E34" s="143">
        <v>13.663494111953542</v>
      </c>
    </row>
    <row r="35" spans="1:5" s="93" customFormat="1" ht="16.5" customHeight="1">
      <c r="A35" s="89" t="s">
        <v>54</v>
      </c>
      <c r="B35" s="87">
        <v>1726</v>
      </c>
      <c r="C35" s="87">
        <v>1591</v>
      </c>
      <c r="D35" s="142">
        <v>100</v>
      </c>
      <c r="E35" s="142">
        <v>100</v>
      </c>
    </row>
    <row r="36" spans="1:5">
      <c r="A36" s="7" t="s">
        <v>9</v>
      </c>
      <c r="B36" s="18">
        <v>805</v>
      </c>
      <c r="C36" s="18">
        <v>716</v>
      </c>
      <c r="D36" s="136">
        <v>46.6</v>
      </c>
      <c r="E36" s="136">
        <v>45.003142677561279</v>
      </c>
    </row>
    <row r="37" spans="1:5">
      <c r="A37" s="7" t="s">
        <v>10</v>
      </c>
      <c r="B37" s="18">
        <v>429</v>
      </c>
      <c r="C37" s="18">
        <v>335</v>
      </c>
      <c r="D37" s="136">
        <v>24.9</v>
      </c>
      <c r="E37" s="136">
        <v>21.055939660590823</v>
      </c>
    </row>
    <row r="38" spans="1:5">
      <c r="A38" s="7" t="s">
        <v>11</v>
      </c>
      <c r="B38" s="18">
        <v>203</v>
      </c>
      <c r="C38" s="18">
        <v>212</v>
      </c>
      <c r="D38" s="136">
        <v>11.799999999999999</v>
      </c>
      <c r="E38" s="136">
        <v>13.32495285983658</v>
      </c>
    </row>
    <row r="39" spans="1:5">
      <c r="A39" s="7" t="s">
        <v>12</v>
      </c>
      <c r="B39" s="18">
        <v>289</v>
      </c>
      <c r="C39" s="18">
        <v>327</v>
      </c>
      <c r="D39" s="136">
        <v>16.7</v>
      </c>
      <c r="E39" s="136">
        <v>20.553111250785669</v>
      </c>
    </row>
    <row r="40" spans="1:5" s="70" customFormat="1">
      <c r="A40" s="3" t="s">
        <v>13</v>
      </c>
      <c r="B40" s="83">
        <v>922</v>
      </c>
      <c r="C40" s="83">
        <v>843</v>
      </c>
      <c r="D40" s="143">
        <v>53.400000000000006</v>
      </c>
      <c r="E40" s="143">
        <v>52.985543683218104</v>
      </c>
    </row>
    <row r="41" spans="1:5">
      <c r="A41" s="7" t="s">
        <v>14</v>
      </c>
      <c r="B41" s="18">
        <v>899</v>
      </c>
      <c r="C41" s="18">
        <v>826</v>
      </c>
      <c r="D41" s="136">
        <v>52.1</v>
      </c>
      <c r="E41" s="136">
        <v>51.917033312382152</v>
      </c>
    </row>
    <row r="42" spans="1:5">
      <c r="A42" s="7" t="s">
        <v>15</v>
      </c>
      <c r="B42" s="18">
        <v>57</v>
      </c>
      <c r="C42" s="18">
        <v>55</v>
      </c>
      <c r="D42" s="136">
        <v>3.3000000000000003</v>
      </c>
      <c r="E42" s="136">
        <v>3.4569453174104336</v>
      </c>
    </row>
    <row r="43" spans="1:5">
      <c r="A43" s="7" t="s">
        <v>41</v>
      </c>
      <c r="B43" s="18">
        <v>801</v>
      </c>
      <c r="C43" s="18">
        <v>710</v>
      </c>
      <c r="D43" s="136">
        <v>46.400000000000006</v>
      </c>
      <c r="E43" s="136">
        <v>44.626021370207418</v>
      </c>
    </row>
    <row r="44" spans="1:5" s="70" customFormat="1">
      <c r="A44" s="3" t="s">
        <v>16</v>
      </c>
      <c r="B44" s="83">
        <v>527</v>
      </c>
      <c r="C44" s="83">
        <v>423</v>
      </c>
      <c r="D44" s="143">
        <v>30.5</v>
      </c>
      <c r="E44" s="143">
        <v>26.587052168447517</v>
      </c>
    </row>
    <row r="45" spans="1:5">
      <c r="A45" s="62" t="s">
        <v>17</v>
      </c>
      <c r="B45" s="18">
        <v>488</v>
      </c>
      <c r="C45" s="18">
        <v>385</v>
      </c>
      <c r="D45" s="136">
        <v>28.299999999999997</v>
      </c>
      <c r="E45" s="136">
        <v>24.198617221873036</v>
      </c>
    </row>
    <row r="46" spans="1:5">
      <c r="A46" s="7" t="s">
        <v>18</v>
      </c>
      <c r="B46" s="18">
        <v>79</v>
      </c>
      <c r="C46" s="18">
        <v>41</v>
      </c>
      <c r="D46" s="136">
        <v>4.5999999999999996</v>
      </c>
      <c r="E46" s="136">
        <v>2.5769956002514141</v>
      </c>
    </row>
    <row r="47" spans="1:5">
      <c r="A47" s="7" t="s">
        <v>19</v>
      </c>
      <c r="B47" s="18">
        <v>26</v>
      </c>
      <c r="C47" s="18" t="s">
        <v>52</v>
      </c>
      <c r="D47" s="136">
        <v>1.5</v>
      </c>
      <c r="E47" s="136" t="s">
        <v>52</v>
      </c>
    </row>
    <row r="48" spans="1:5">
      <c r="A48" s="7" t="s">
        <v>41</v>
      </c>
      <c r="B48" s="18">
        <v>427</v>
      </c>
      <c r="C48" s="18">
        <v>347</v>
      </c>
      <c r="D48" s="136">
        <v>24.7</v>
      </c>
      <c r="E48" s="136">
        <v>21.810182275298555</v>
      </c>
    </row>
    <row r="49" spans="1:5" s="70" customFormat="1">
      <c r="A49" s="3" t="s">
        <v>20</v>
      </c>
      <c r="B49" s="83">
        <v>277</v>
      </c>
      <c r="C49" s="83">
        <v>324</v>
      </c>
      <c r="D49" s="143">
        <v>16.100000000000001</v>
      </c>
      <c r="E49" s="143">
        <v>20.364550597108735</v>
      </c>
    </row>
    <row r="50" spans="1:5" ht="26">
      <c r="A50" s="89" t="s">
        <v>55</v>
      </c>
      <c r="B50" s="83">
        <v>5895</v>
      </c>
      <c r="C50" s="83">
        <v>5317</v>
      </c>
      <c r="D50" s="139">
        <v>100</v>
      </c>
      <c r="E50" s="139">
        <v>100</v>
      </c>
    </row>
    <row r="51" spans="1:5">
      <c r="A51" s="7" t="s">
        <v>9</v>
      </c>
      <c r="B51" s="18">
        <v>2758</v>
      </c>
      <c r="C51" s="18">
        <v>2497</v>
      </c>
      <c r="D51" s="136">
        <v>46.800000000000004</v>
      </c>
      <c r="E51" s="136">
        <v>46.962572879443293</v>
      </c>
    </row>
    <row r="52" spans="1:5">
      <c r="A52" s="7" t="s">
        <v>10</v>
      </c>
      <c r="B52" s="18">
        <v>1176</v>
      </c>
      <c r="C52" s="18">
        <v>925</v>
      </c>
      <c r="D52" s="136">
        <v>19.900000000000002</v>
      </c>
      <c r="E52" s="136">
        <v>17.397028399473388</v>
      </c>
    </row>
    <row r="53" spans="1:5">
      <c r="A53" s="7" t="s">
        <v>11</v>
      </c>
      <c r="B53" s="18">
        <v>740</v>
      </c>
      <c r="C53" s="18">
        <v>611</v>
      </c>
      <c r="D53" s="136">
        <v>12.6</v>
      </c>
      <c r="E53" s="136">
        <v>11.491442542787286</v>
      </c>
    </row>
    <row r="54" spans="1:5">
      <c r="A54" s="7" t="s">
        <v>12</v>
      </c>
      <c r="B54" s="18">
        <v>1221</v>
      </c>
      <c r="C54" s="18">
        <v>1284</v>
      </c>
      <c r="D54" s="136">
        <v>20.7</v>
      </c>
      <c r="E54" s="136">
        <v>24.148956178296032</v>
      </c>
    </row>
    <row r="55" spans="1:5" s="70" customFormat="1">
      <c r="A55" s="3" t="s">
        <v>13</v>
      </c>
      <c r="B55" s="83">
        <v>3225</v>
      </c>
      <c r="C55" s="83">
        <v>2997</v>
      </c>
      <c r="D55" s="143">
        <v>54.7</v>
      </c>
      <c r="E55" s="143">
        <v>56.366372014293773</v>
      </c>
    </row>
    <row r="56" spans="1:5">
      <c r="A56" s="7" t="s">
        <v>14</v>
      </c>
      <c r="B56" s="18">
        <v>3142</v>
      </c>
      <c r="C56" s="18">
        <v>2872</v>
      </c>
      <c r="D56" s="136">
        <v>53.300000000000004</v>
      </c>
      <c r="E56" s="136">
        <v>54.015422230581159</v>
      </c>
    </row>
    <row r="57" spans="1:5">
      <c r="A57" s="7" t="s">
        <v>15</v>
      </c>
      <c r="B57" s="18">
        <v>159</v>
      </c>
      <c r="C57" s="18">
        <v>181</v>
      </c>
      <c r="D57" s="136">
        <v>2.7</v>
      </c>
      <c r="E57" s="136">
        <v>3.4041752868158732</v>
      </c>
    </row>
    <row r="58" spans="1:5">
      <c r="A58" s="7" t="s">
        <v>41</v>
      </c>
      <c r="B58" s="18">
        <v>2827</v>
      </c>
      <c r="C58" s="18">
        <v>2589</v>
      </c>
      <c r="D58" s="136">
        <v>48</v>
      </c>
      <c r="E58" s="136">
        <v>48.692871920255783</v>
      </c>
    </row>
    <row r="59" spans="1:5" s="70" customFormat="1">
      <c r="A59" s="3" t="s">
        <v>16</v>
      </c>
      <c r="B59" s="83">
        <v>1514</v>
      </c>
      <c r="C59" s="83">
        <v>1295</v>
      </c>
      <c r="D59" s="143">
        <v>25.7</v>
      </c>
      <c r="E59" s="143">
        <v>24.355839759262743</v>
      </c>
    </row>
    <row r="60" spans="1:5">
      <c r="A60" s="62" t="s">
        <v>17</v>
      </c>
      <c r="B60" s="18">
        <v>1397</v>
      </c>
      <c r="C60" s="18">
        <v>1229</v>
      </c>
      <c r="D60" s="136">
        <v>23.7</v>
      </c>
      <c r="E60" s="136">
        <v>23.114538273462479</v>
      </c>
    </row>
    <row r="61" spans="1:5">
      <c r="A61" s="7" t="s">
        <v>18</v>
      </c>
      <c r="B61" s="18">
        <v>236</v>
      </c>
      <c r="C61" s="18">
        <v>151</v>
      </c>
      <c r="D61" s="136">
        <v>4</v>
      </c>
      <c r="E61" s="136">
        <v>2.8399473387248451</v>
      </c>
    </row>
    <row r="62" spans="1:5">
      <c r="A62" s="7" t="s">
        <v>19</v>
      </c>
      <c r="B62" s="59" t="s">
        <v>52</v>
      </c>
      <c r="C62" s="59" t="s">
        <v>52</v>
      </c>
      <c r="D62" s="144" t="s">
        <v>52</v>
      </c>
      <c r="E62" s="144" t="s">
        <v>52</v>
      </c>
    </row>
    <row r="63" spans="1:5">
      <c r="A63" s="7" t="s">
        <v>41</v>
      </c>
      <c r="B63" s="18">
        <v>1277</v>
      </c>
      <c r="C63" s="18">
        <v>1142</v>
      </c>
      <c r="D63" s="136">
        <v>21.7</v>
      </c>
      <c r="E63" s="136">
        <v>21.478277223998496</v>
      </c>
    </row>
    <row r="64" spans="1:5" s="70" customFormat="1">
      <c r="A64" s="76" t="s">
        <v>20</v>
      </c>
      <c r="B64" s="83">
        <v>1155</v>
      </c>
      <c r="C64" s="83">
        <v>1025</v>
      </c>
      <c r="D64" s="139">
        <v>19.600000000000001</v>
      </c>
      <c r="E64" s="139">
        <v>19.277788226443484</v>
      </c>
    </row>
    <row r="65" spans="1:1" ht="15.75" customHeight="1">
      <c r="A65" s="51" t="s">
        <v>56</v>
      </c>
    </row>
    <row r="66" spans="1:1">
      <c r="A66" s="56" t="s">
        <v>21</v>
      </c>
    </row>
  </sheetData>
  <pageMargins left="0.7" right="0.7" top="0.75" bottom="0.75" header="0.3" footer="0.3"/>
  <pageSetup scale="89" fitToHeight="0" orientation="portrait" r:id="rId1"/>
  <headerFooter>
    <oddFooter>&amp;L&amp;10&amp;F, &amp;A</oddFooter>
  </headerFooter>
  <rowBreaks count="1" manualBreakCount="1">
    <brk id="34"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7"/>
  <sheetViews>
    <sheetView zoomScaleNormal="100" zoomScalePageLayoutView="90" workbookViewId="0">
      <selection activeCell="A3" sqref="A3:E64"/>
    </sheetView>
  </sheetViews>
  <sheetFormatPr baseColWidth="10" defaultColWidth="8.85546875" defaultRowHeight="16"/>
  <cols>
    <col min="1" max="1" width="26.5703125" style="39" customWidth="1"/>
    <col min="2" max="5" width="11.140625" style="39" customWidth="1"/>
    <col min="6" max="16384" width="8.85546875" style="39"/>
  </cols>
  <sheetData>
    <row r="1" spans="1:7">
      <c r="A1" s="38" t="s">
        <v>199</v>
      </c>
    </row>
    <row r="2" spans="1:7">
      <c r="A2" s="38"/>
      <c r="B2" s="152" t="s">
        <v>39</v>
      </c>
      <c r="C2" s="152" t="s">
        <v>39</v>
      </c>
      <c r="D2" s="153" t="s">
        <v>40</v>
      </c>
      <c r="E2" s="153" t="s">
        <v>40</v>
      </c>
    </row>
    <row r="3" spans="1:7" ht="21.75" customHeight="1">
      <c r="A3" s="96" t="s">
        <v>49</v>
      </c>
      <c r="B3" s="94" t="s">
        <v>201</v>
      </c>
      <c r="C3" s="94" t="s">
        <v>200</v>
      </c>
      <c r="D3" s="94" t="s">
        <v>212</v>
      </c>
      <c r="E3" s="94" t="s">
        <v>213</v>
      </c>
    </row>
    <row r="4" spans="1:7" s="100" customFormat="1" ht="18" customHeight="1">
      <c r="A4" s="97" t="s">
        <v>50</v>
      </c>
      <c r="B4" s="99">
        <v>3529</v>
      </c>
      <c r="C4" s="99">
        <v>3276</v>
      </c>
      <c r="D4" s="146">
        <v>100</v>
      </c>
      <c r="E4" s="146">
        <v>100</v>
      </c>
      <c r="G4" s="145"/>
    </row>
    <row r="5" spans="1:7" s="100" customFormat="1" ht="13.5" customHeight="1">
      <c r="A5" s="97" t="s">
        <v>51</v>
      </c>
      <c r="B5" s="83">
        <v>155</v>
      </c>
      <c r="C5" s="83">
        <v>154</v>
      </c>
      <c r="D5" s="146">
        <v>100</v>
      </c>
      <c r="E5" s="146">
        <v>100</v>
      </c>
    </row>
    <row r="6" spans="1:7" s="95" customFormat="1" ht="13.5" customHeight="1">
      <c r="A6" s="42" t="s">
        <v>9</v>
      </c>
      <c r="B6" s="19">
        <v>61</v>
      </c>
      <c r="C6" s="19">
        <v>47</v>
      </c>
      <c r="D6" s="147">
        <v>39.700000000000003</v>
      </c>
      <c r="E6" s="147">
        <v>30.519480519480517</v>
      </c>
    </row>
    <row r="7" spans="1:7" s="95" customFormat="1" ht="13.5" customHeight="1">
      <c r="A7" s="42" t="s">
        <v>10</v>
      </c>
      <c r="B7" s="19">
        <v>44</v>
      </c>
      <c r="C7" s="19">
        <v>49</v>
      </c>
      <c r="D7" s="147">
        <v>28.199999999999996</v>
      </c>
      <c r="E7" s="147">
        <v>31.818181818181817</v>
      </c>
    </row>
    <row r="8" spans="1:7" s="95" customFormat="1" ht="13.5" customHeight="1">
      <c r="A8" s="42" t="s">
        <v>11</v>
      </c>
      <c r="B8" s="19">
        <v>18</v>
      </c>
      <c r="C8" s="19">
        <v>4</v>
      </c>
      <c r="D8" s="147">
        <v>11.600000000000001</v>
      </c>
      <c r="E8" s="147">
        <v>2.5974025974025974</v>
      </c>
    </row>
    <row r="9" spans="1:7" s="95" customFormat="1" ht="13.5" customHeight="1">
      <c r="A9" s="42" t="s">
        <v>12</v>
      </c>
      <c r="B9" s="19">
        <v>32</v>
      </c>
      <c r="C9" s="19">
        <v>54</v>
      </c>
      <c r="D9" s="147">
        <v>20.599999999999998</v>
      </c>
      <c r="E9" s="147">
        <v>35.064935064935064</v>
      </c>
    </row>
    <row r="10" spans="1:7" s="100" customFormat="1" ht="13.5" customHeight="1">
      <c r="A10" s="101" t="s">
        <v>13</v>
      </c>
      <c r="B10" s="83">
        <v>75</v>
      </c>
      <c r="C10" s="83">
        <v>72</v>
      </c>
      <c r="D10" s="146">
        <v>48.199999999999996</v>
      </c>
      <c r="E10" s="146">
        <v>46.753246753246749</v>
      </c>
    </row>
    <row r="11" spans="1:7" s="95" customFormat="1" ht="13.5" customHeight="1">
      <c r="A11" s="42" t="s">
        <v>14</v>
      </c>
      <c r="B11" s="19">
        <v>71</v>
      </c>
      <c r="C11" s="19">
        <v>72</v>
      </c>
      <c r="D11" s="147">
        <v>46.1</v>
      </c>
      <c r="E11" s="147">
        <v>46.753246753246749</v>
      </c>
    </row>
    <row r="12" spans="1:7" s="95" customFormat="1" ht="13.5" customHeight="1">
      <c r="A12" s="42" t="s">
        <v>15</v>
      </c>
      <c r="B12" s="60" t="s">
        <v>52</v>
      </c>
      <c r="C12" s="60" t="s">
        <v>52</v>
      </c>
      <c r="D12" s="148" t="s">
        <v>52</v>
      </c>
      <c r="E12" s="148" t="s">
        <v>52</v>
      </c>
    </row>
    <row r="13" spans="1:7" s="95" customFormat="1" ht="13.5" customHeight="1">
      <c r="A13" s="42" t="s">
        <v>41</v>
      </c>
      <c r="B13" s="60">
        <v>65</v>
      </c>
      <c r="C13" s="60">
        <v>68</v>
      </c>
      <c r="D13" s="148">
        <v>42.4</v>
      </c>
      <c r="E13" s="148">
        <v>44.155844155844157</v>
      </c>
    </row>
    <row r="14" spans="1:7" s="100" customFormat="1" ht="13.5" customHeight="1">
      <c r="A14" s="101" t="s">
        <v>16</v>
      </c>
      <c r="B14" s="102">
        <v>52</v>
      </c>
      <c r="C14" s="102">
        <v>70</v>
      </c>
      <c r="D14" s="149">
        <v>33.5</v>
      </c>
      <c r="E14" s="149">
        <v>45.454545454545453</v>
      </c>
    </row>
    <row r="15" spans="1:7" s="95" customFormat="1" ht="13.5" customHeight="1">
      <c r="A15" s="81" t="s">
        <v>17</v>
      </c>
      <c r="B15" s="60">
        <v>50</v>
      </c>
      <c r="C15" s="60">
        <v>59</v>
      </c>
      <c r="D15" s="148">
        <v>32.5</v>
      </c>
      <c r="E15" s="148">
        <v>38.311688311688314</v>
      </c>
    </row>
    <row r="16" spans="1:7" s="95" customFormat="1" ht="13.5" customHeight="1">
      <c r="A16" s="42" t="s">
        <v>18</v>
      </c>
      <c r="B16" s="60">
        <v>3</v>
      </c>
      <c r="C16" s="60">
        <v>15</v>
      </c>
      <c r="D16" s="148">
        <v>2.1999999999999997</v>
      </c>
      <c r="E16" s="148">
        <v>9.7402597402597415</v>
      </c>
    </row>
    <row r="17" spans="1:7" s="95" customFormat="1" ht="13.5" customHeight="1">
      <c r="A17" s="42" t="s">
        <v>19</v>
      </c>
      <c r="B17" s="60">
        <v>0</v>
      </c>
      <c r="C17" s="60" t="s">
        <v>52</v>
      </c>
      <c r="D17" s="148">
        <v>0</v>
      </c>
      <c r="E17" s="148" t="s">
        <v>52</v>
      </c>
    </row>
    <row r="18" spans="1:7" s="95" customFormat="1" ht="13.5" customHeight="1">
      <c r="A18" s="42" t="s">
        <v>41</v>
      </c>
      <c r="B18" s="19">
        <v>48</v>
      </c>
      <c r="C18" s="19">
        <v>56</v>
      </c>
      <c r="D18" s="147">
        <v>31.3</v>
      </c>
      <c r="E18" s="147">
        <v>36.363636363636367</v>
      </c>
    </row>
    <row r="19" spans="1:7" s="100" customFormat="1" ht="13.5" customHeight="1">
      <c r="A19" s="101" t="s">
        <v>20</v>
      </c>
      <c r="B19" s="83">
        <v>28</v>
      </c>
      <c r="C19" s="83">
        <v>12</v>
      </c>
      <c r="D19" s="146">
        <v>18.3</v>
      </c>
      <c r="E19" s="146">
        <v>7.7922077922077921</v>
      </c>
    </row>
    <row r="20" spans="1:7" s="100" customFormat="1" ht="13.5" customHeight="1">
      <c r="A20" s="97" t="s">
        <v>53</v>
      </c>
      <c r="B20" s="102">
        <v>1295</v>
      </c>
      <c r="C20" s="102">
        <v>1175</v>
      </c>
      <c r="D20" s="149">
        <v>100</v>
      </c>
      <c r="E20" s="149">
        <v>100</v>
      </c>
    </row>
    <row r="21" spans="1:7" s="95" customFormat="1" ht="13.5" customHeight="1">
      <c r="A21" s="42" t="s">
        <v>9</v>
      </c>
      <c r="B21" s="60">
        <v>538</v>
      </c>
      <c r="C21" s="60">
        <v>485</v>
      </c>
      <c r="D21" s="148">
        <v>41.5</v>
      </c>
      <c r="E21" s="148">
        <v>41.276595744680847</v>
      </c>
    </row>
    <row r="22" spans="1:7" s="95" customFormat="1" ht="13.5" customHeight="1">
      <c r="A22" s="42" t="s">
        <v>10</v>
      </c>
      <c r="B22" s="60">
        <v>264</v>
      </c>
      <c r="C22" s="60">
        <v>236</v>
      </c>
      <c r="D22" s="148">
        <v>20.399999999999999</v>
      </c>
      <c r="E22" s="148">
        <v>20.085106382978722</v>
      </c>
    </row>
    <row r="23" spans="1:7" s="95" customFormat="1" ht="13.5" customHeight="1">
      <c r="A23" s="42" t="s">
        <v>11</v>
      </c>
      <c r="B23" s="60">
        <v>68</v>
      </c>
      <c r="C23" s="60">
        <v>53</v>
      </c>
      <c r="D23" s="148">
        <v>5.2</v>
      </c>
      <c r="E23" s="148">
        <v>4.5106382978723403</v>
      </c>
    </row>
    <row r="24" spans="1:7" s="95" customFormat="1" ht="13.5" customHeight="1">
      <c r="A24" s="42" t="s">
        <v>12</v>
      </c>
      <c r="B24" s="60">
        <v>425</v>
      </c>
      <c r="C24" s="60">
        <v>401</v>
      </c>
      <c r="D24" s="148">
        <v>32.800000000000004</v>
      </c>
      <c r="E24" s="148">
        <v>34.127659574468083</v>
      </c>
    </row>
    <row r="25" spans="1:7" s="100" customFormat="1" ht="13.5" customHeight="1">
      <c r="A25" s="101" t="s">
        <v>13</v>
      </c>
      <c r="B25" s="102">
        <v>722</v>
      </c>
      <c r="C25" s="102">
        <v>690</v>
      </c>
      <c r="D25" s="149">
        <v>55.7</v>
      </c>
      <c r="E25" s="149">
        <v>58.723404255319146</v>
      </c>
    </row>
    <row r="26" spans="1:7" s="95" customFormat="1" ht="13.5" customHeight="1">
      <c r="A26" s="42" t="s">
        <v>14</v>
      </c>
      <c r="B26" s="60">
        <v>682</v>
      </c>
      <c r="C26" s="60">
        <v>669</v>
      </c>
      <c r="D26" s="148">
        <v>52.7</v>
      </c>
      <c r="E26" s="148">
        <v>56.936170212765958</v>
      </c>
      <c r="F26" s="98"/>
      <c r="G26" s="98"/>
    </row>
    <row r="27" spans="1:7" s="95" customFormat="1" ht="13.5" customHeight="1">
      <c r="A27" s="42" t="s">
        <v>15</v>
      </c>
      <c r="B27" s="60">
        <v>82</v>
      </c>
      <c r="C27" s="60" t="s">
        <v>52</v>
      </c>
      <c r="D27" s="148">
        <v>6.3</v>
      </c>
      <c r="E27" s="148" t="s">
        <v>52</v>
      </c>
      <c r="F27" s="98"/>
      <c r="G27" s="98"/>
    </row>
    <row r="28" spans="1:7" s="95" customFormat="1" ht="13.5" customHeight="1">
      <c r="A28" s="42" t="s">
        <v>41</v>
      </c>
      <c r="B28" s="60">
        <v>541</v>
      </c>
      <c r="C28" s="60">
        <v>541</v>
      </c>
      <c r="D28" s="148">
        <v>41.8</v>
      </c>
      <c r="E28" s="148">
        <v>46.042553191489361</v>
      </c>
      <c r="F28" s="98"/>
      <c r="G28" s="98"/>
    </row>
    <row r="29" spans="1:7" s="100" customFormat="1" ht="13.5" customHeight="1">
      <c r="A29" s="101" t="s">
        <v>16</v>
      </c>
      <c r="B29" s="102">
        <v>403</v>
      </c>
      <c r="C29" s="102">
        <v>347</v>
      </c>
      <c r="D29" s="149">
        <v>31.1</v>
      </c>
      <c r="E29" s="149">
        <v>29.531914893617024</v>
      </c>
    </row>
    <row r="30" spans="1:7" s="95" customFormat="1" ht="13.5" customHeight="1">
      <c r="A30" s="81" t="s">
        <v>17</v>
      </c>
      <c r="B30" s="60">
        <v>358</v>
      </c>
      <c r="C30" s="60">
        <v>302</v>
      </c>
      <c r="D30" s="148">
        <v>27.6</v>
      </c>
      <c r="E30" s="148">
        <v>25.702127659574469</v>
      </c>
      <c r="F30" s="98"/>
      <c r="G30" s="98"/>
    </row>
    <row r="31" spans="1:7" s="95" customFormat="1" ht="13.5" customHeight="1">
      <c r="A31" s="42" t="s">
        <v>18</v>
      </c>
      <c r="B31" s="60">
        <v>74</v>
      </c>
      <c r="C31" s="60">
        <v>69</v>
      </c>
      <c r="D31" s="148">
        <v>5.7</v>
      </c>
      <c r="E31" s="148">
        <v>5.8723404255319149</v>
      </c>
      <c r="F31" s="98"/>
      <c r="G31" s="98"/>
    </row>
    <row r="32" spans="1:7" s="95" customFormat="1" ht="13.5" customHeight="1">
      <c r="A32" s="42" t="s">
        <v>19</v>
      </c>
      <c r="B32" s="60">
        <v>70</v>
      </c>
      <c r="C32" s="60" t="s">
        <v>52</v>
      </c>
      <c r="D32" s="148">
        <v>5.4</v>
      </c>
      <c r="E32" s="148" t="s">
        <v>52</v>
      </c>
      <c r="F32" s="98"/>
      <c r="G32" s="98"/>
    </row>
    <row r="33" spans="1:7" s="95" customFormat="1" ht="13.5" customHeight="1">
      <c r="A33" s="42" t="s">
        <v>41</v>
      </c>
      <c r="B33" s="60">
        <v>268</v>
      </c>
      <c r="C33" s="60">
        <v>213</v>
      </c>
      <c r="D33" s="148">
        <v>20.7</v>
      </c>
      <c r="E33" s="148">
        <v>18.127659574468087</v>
      </c>
      <c r="F33" s="98"/>
      <c r="G33" s="98"/>
    </row>
    <row r="34" spans="1:7" s="100" customFormat="1" ht="13.5" customHeight="1">
      <c r="A34" s="101" t="s">
        <v>20</v>
      </c>
      <c r="B34" s="102">
        <v>170</v>
      </c>
      <c r="C34" s="102">
        <v>138</v>
      </c>
      <c r="D34" s="149">
        <v>13.100000000000001</v>
      </c>
      <c r="E34" s="149">
        <v>11.74468085106383</v>
      </c>
    </row>
    <row r="35" spans="1:7" s="100" customFormat="1">
      <c r="A35" s="97" t="s">
        <v>57</v>
      </c>
      <c r="B35" s="102">
        <v>453</v>
      </c>
      <c r="C35" s="102">
        <v>436</v>
      </c>
      <c r="D35" s="149">
        <v>100</v>
      </c>
      <c r="E35" s="149">
        <v>100</v>
      </c>
    </row>
    <row r="36" spans="1:7" s="95" customFormat="1">
      <c r="A36" s="42" t="s">
        <v>9</v>
      </c>
      <c r="B36" s="60">
        <v>177</v>
      </c>
      <c r="C36" s="60">
        <v>200</v>
      </c>
      <c r="D36" s="148">
        <v>39.1</v>
      </c>
      <c r="E36" s="148">
        <v>45.871559633027523</v>
      </c>
      <c r="F36" s="98"/>
      <c r="G36" s="98"/>
    </row>
    <row r="37" spans="1:7" s="95" customFormat="1">
      <c r="A37" s="42" t="s">
        <v>10</v>
      </c>
      <c r="B37" s="60">
        <v>81</v>
      </c>
      <c r="C37" s="60">
        <v>76</v>
      </c>
      <c r="D37" s="148">
        <v>17.899999999999999</v>
      </c>
      <c r="E37" s="148">
        <v>17.431192660550458</v>
      </c>
      <c r="F37" s="98"/>
      <c r="G37" s="98"/>
    </row>
    <row r="38" spans="1:7" s="95" customFormat="1">
      <c r="A38" s="42" t="s">
        <v>11</v>
      </c>
      <c r="B38" s="60">
        <v>70</v>
      </c>
      <c r="C38" s="60">
        <v>36</v>
      </c>
      <c r="D38" s="148">
        <v>15.5</v>
      </c>
      <c r="E38" s="148">
        <v>8.2568807339449553</v>
      </c>
      <c r="F38" s="98"/>
      <c r="G38" s="98"/>
    </row>
    <row r="39" spans="1:7" s="95" customFormat="1">
      <c r="A39" s="42" t="s">
        <v>12</v>
      </c>
      <c r="B39" s="60">
        <v>124</v>
      </c>
      <c r="C39" s="60">
        <v>124</v>
      </c>
      <c r="D39" s="148">
        <v>27.400000000000002</v>
      </c>
      <c r="E39" s="148">
        <v>28.440366972477065</v>
      </c>
      <c r="F39" s="98"/>
      <c r="G39" s="98"/>
    </row>
    <row r="40" spans="1:7" s="100" customFormat="1">
      <c r="A40" s="101" t="s">
        <v>13</v>
      </c>
      <c r="B40" s="102">
        <v>227</v>
      </c>
      <c r="C40" s="102">
        <v>243</v>
      </c>
      <c r="D40" s="149">
        <v>50.1</v>
      </c>
      <c r="E40" s="149">
        <v>55.733944954128447</v>
      </c>
    </row>
    <row r="41" spans="1:7" s="95" customFormat="1">
      <c r="A41" s="42" t="s">
        <v>14</v>
      </c>
      <c r="B41" s="60">
        <v>211</v>
      </c>
      <c r="C41" s="60">
        <v>228</v>
      </c>
      <c r="D41" s="148">
        <v>46.7</v>
      </c>
      <c r="E41" s="148">
        <v>52.293577981651374</v>
      </c>
      <c r="F41" s="98"/>
      <c r="G41" s="98"/>
    </row>
    <row r="42" spans="1:7" s="95" customFormat="1">
      <c r="A42" s="42" t="s">
        <v>15</v>
      </c>
      <c r="B42" s="60">
        <v>36</v>
      </c>
      <c r="C42" s="60" t="s">
        <v>52</v>
      </c>
      <c r="D42" s="148">
        <v>8</v>
      </c>
      <c r="E42" s="148" t="s">
        <v>52</v>
      </c>
      <c r="F42" s="98"/>
      <c r="G42" s="98"/>
    </row>
    <row r="43" spans="1:7" s="95" customFormat="1">
      <c r="A43" s="42" t="s">
        <v>41</v>
      </c>
      <c r="B43" s="60">
        <v>175</v>
      </c>
      <c r="C43" s="60">
        <v>189</v>
      </c>
      <c r="D43" s="148">
        <v>38.5</v>
      </c>
      <c r="E43" s="148">
        <v>43.348623853211009</v>
      </c>
      <c r="F43" s="98"/>
      <c r="G43" s="98"/>
    </row>
    <row r="44" spans="1:7" s="100" customFormat="1">
      <c r="A44" s="101" t="s">
        <v>16</v>
      </c>
      <c r="B44" s="102">
        <v>126</v>
      </c>
      <c r="C44" s="102">
        <v>111</v>
      </c>
      <c r="D44" s="149">
        <v>27.800000000000004</v>
      </c>
      <c r="E44" s="149">
        <v>25.458715596330272</v>
      </c>
    </row>
    <row r="45" spans="1:7" s="95" customFormat="1">
      <c r="A45" s="81" t="s">
        <v>17</v>
      </c>
      <c r="B45" s="60">
        <v>116</v>
      </c>
      <c r="C45" s="60">
        <v>104</v>
      </c>
      <c r="D45" s="148">
        <v>25.6</v>
      </c>
      <c r="E45" s="148">
        <v>23.853211009174313</v>
      </c>
      <c r="F45" s="98"/>
      <c r="G45" s="98"/>
    </row>
    <row r="46" spans="1:7" s="95" customFormat="1">
      <c r="A46" s="42" t="s">
        <v>18</v>
      </c>
      <c r="B46" s="60">
        <v>22</v>
      </c>
      <c r="C46" s="60">
        <v>17</v>
      </c>
      <c r="D46" s="148">
        <v>4.9000000000000004</v>
      </c>
      <c r="E46" s="148">
        <v>3.8990825688073398</v>
      </c>
      <c r="F46" s="98"/>
      <c r="G46" s="98"/>
    </row>
    <row r="47" spans="1:7" s="95" customFormat="1">
      <c r="A47" s="42" t="s">
        <v>19</v>
      </c>
      <c r="B47" s="60" t="s">
        <v>52</v>
      </c>
      <c r="C47" s="60" t="s">
        <v>52</v>
      </c>
      <c r="D47" s="148" t="s">
        <v>52</v>
      </c>
      <c r="E47" s="148" t="s">
        <v>52</v>
      </c>
      <c r="F47" s="98"/>
      <c r="G47" s="98"/>
    </row>
    <row r="48" spans="1:7" s="95" customFormat="1">
      <c r="A48" s="42" t="s">
        <v>41</v>
      </c>
      <c r="B48" s="60">
        <v>101</v>
      </c>
      <c r="C48" s="60">
        <v>94</v>
      </c>
      <c r="D48" s="148">
        <v>22.3</v>
      </c>
      <c r="E48" s="148">
        <v>21.559633027522938</v>
      </c>
      <c r="F48" s="98"/>
      <c r="G48" s="98"/>
    </row>
    <row r="49" spans="1:7" s="100" customFormat="1">
      <c r="A49" s="101" t="s">
        <v>20</v>
      </c>
      <c r="B49" s="102">
        <v>100</v>
      </c>
      <c r="C49" s="102">
        <v>82</v>
      </c>
      <c r="D49" s="149">
        <v>22</v>
      </c>
      <c r="E49" s="149">
        <v>18.807339449541285</v>
      </c>
    </row>
    <row r="50" spans="1:7" s="104" customFormat="1" ht="27" customHeight="1">
      <c r="A50" s="103" t="s">
        <v>55</v>
      </c>
      <c r="B50" s="83">
        <v>1627</v>
      </c>
      <c r="C50" s="83">
        <v>1511</v>
      </c>
      <c r="D50" s="146">
        <v>100</v>
      </c>
      <c r="E50" s="146">
        <v>100</v>
      </c>
    </row>
    <row r="51" spans="1:7" s="95" customFormat="1">
      <c r="A51" s="42" t="s">
        <v>9</v>
      </c>
      <c r="B51" s="19">
        <v>614</v>
      </c>
      <c r="C51" s="19">
        <v>572</v>
      </c>
      <c r="D51" s="147">
        <v>37.799999999999997</v>
      </c>
      <c r="E51" s="147">
        <v>37.855724685638648</v>
      </c>
      <c r="F51" s="98"/>
      <c r="G51" s="98"/>
    </row>
    <row r="52" spans="1:7" s="95" customFormat="1">
      <c r="A52" s="42" t="s">
        <v>10</v>
      </c>
      <c r="B52" s="19">
        <v>234</v>
      </c>
      <c r="C52" s="19">
        <v>174</v>
      </c>
      <c r="D52" s="147">
        <v>14.399999999999999</v>
      </c>
      <c r="E52" s="147">
        <v>11.515552614162807</v>
      </c>
      <c r="F52" s="98"/>
      <c r="G52" s="98"/>
    </row>
    <row r="53" spans="1:7" s="95" customFormat="1">
      <c r="A53" s="42" t="s">
        <v>11</v>
      </c>
      <c r="B53" s="19">
        <v>106</v>
      </c>
      <c r="C53" s="19">
        <v>90</v>
      </c>
      <c r="D53" s="147">
        <v>6.5</v>
      </c>
      <c r="E53" s="147">
        <v>5.9563203176704169</v>
      </c>
      <c r="F53" s="98"/>
      <c r="G53" s="98"/>
    </row>
    <row r="54" spans="1:7" s="95" customFormat="1">
      <c r="A54" s="42" t="s">
        <v>12</v>
      </c>
      <c r="B54" s="19">
        <v>673</v>
      </c>
      <c r="C54" s="19">
        <v>677</v>
      </c>
      <c r="D54" s="147">
        <v>41.4</v>
      </c>
      <c r="E54" s="147">
        <v>44.804765056254134</v>
      </c>
      <c r="F54" s="98"/>
      <c r="G54" s="98"/>
    </row>
    <row r="55" spans="1:7" s="100" customFormat="1">
      <c r="A55" s="101" t="s">
        <v>13</v>
      </c>
      <c r="B55" s="83">
        <v>863</v>
      </c>
      <c r="C55" s="83">
        <v>797</v>
      </c>
      <c r="D55" s="146">
        <v>53.1</v>
      </c>
      <c r="E55" s="146">
        <v>52.746525479814686</v>
      </c>
    </row>
    <row r="56" spans="1:7" s="95" customFormat="1">
      <c r="A56" s="42" t="s">
        <v>14</v>
      </c>
      <c r="B56" s="19">
        <v>841</v>
      </c>
      <c r="C56" s="19">
        <v>739</v>
      </c>
      <c r="D56" s="147">
        <v>51.7</v>
      </c>
      <c r="E56" s="147">
        <v>48.908007941760424</v>
      </c>
      <c r="F56" s="98"/>
      <c r="G56" s="98"/>
    </row>
    <row r="57" spans="1:7" s="95" customFormat="1">
      <c r="A57" s="42" t="s">
        <v>15</v>
      </c>
      <c r="B57" s="19">
        <v>54</v>
      </c>
      <c r="C57" s="19" t="s">
        <v>52</v>
      </c>
      <c r="D57" s="147">
        <v>3.3000000000000003</v>
      </c>
      <c r="E57" s="147" t="s">
        <v>52</v>
      </c>
      <c r="F57" s="98"/>
      <c r="G57" s="98"/>
    </row>
    <row r="58" spans="1:7" s="95" customFormat="1">
      <c r="A58" s="42" t="s">
        <v>41</v>
      </c>
      <c r="B58" s="19">
        <v>739</v>
      </c>
      <c r="C58" s="19">
        <v>620</v>
      </c>
      <c r="D58" s="147">
        <v>45.4</v>
      </c>
      <c r="E58" s="147">
        <v>41.032428855062875</v>
      </c>
      <c r="F58" s="98"/>
      <c r="G58" s="98"/>
    </row>
    <row r="59" spans="1:7" s="100" customFormat="1">
      <c r="A59" s="101" t="s">
        <v>16</v>
      </c>
      <c r="B59" s="83">
        <v>436</v>
      </c>
      <c r="C59" s="83">
        <v>374</v>
      </c>
      <c r="D59" s="146">
        <v>26.8</v>
      </c>
      <c r="E59" s="146">
        <v>24.751819986763731</v>
      </c>
    </row>
    <row r="60" spans="1:7" s="95" customFormat="1">
      <c r="A60" s="81" t="s">
        <v>17</v>
      </c>
      <c r="B60" s="19">
        <v>408</v>
      </c>
      <c r="C60" s="19">
        <v>355</v>
      </c>
      <c r="D60" s="147">
        <v>25.1</v>
      </c>
      <c r="E60" s="147">
        <v>23.494374586366646</v>
      </c>
      <c r="F60" s="98"/>
      <c r="G60" s="98"/>
    </row>
    <row r="61" spans="1:7" s="95" customFormat="1">
      <c r="A61" s="42" t="s">
        <v>18</v>
      </c>
      <c r="B61" s="19">
        <v>61</v>
      </c>
      <c r="C61" s="19">
        <v>47</v>
      </c>
      <c r="D61" s="147">
        <v>3.8</v>
      </c>
      <c r="E61" s="147">
        <v>3.1105228325612178</v>
      </c>
      <c r="F61" s="98"/>
      <c r="G61" s="98"/>
    </row>
    <row r="62" spans="1:7" s="95" customFormat="1">
      <c r="A62" s="42" t="s">
        <v>19</v>
      </c>
      <c r="B62" s="60" t="s">
        <v>52</v>
      </c>
      <c r="C62" s="60" t="s">
        <v>52</v>
      </c>
      <c r="D62" s="148" t="s">
        <v>52</v>
      </c>
      <c r="E62" s="148" t="s">
        <v>52</v>
      </c>
      <c r="F62" s="98"/>
      <c r="G62" s="98"/>
    </row>
    <row r="63" spans="1:7" s="95" customFormat="1">
      <c r="A63" s="42" t="s">
        <v>41</v>
      </c>
      <c r="B63" s="19">
        <v>374</v>
      </c>
      <c r="C63" s="19">
        <v>326</v>
      </c>
      <c r="D63" s="147">
        <v>23</v>
      </c>
      <c r="E63" s="147">
        <v>21.575115817339512</v>
      </c>
      <c r="F63" s="98"/>
      <c r="G63" s="98"/>
    </row>
    <row r="64" spans="1:7" s="105" customFormat="1">
      <c r="A64" s="101" t="s">
        <v>20</v>
      </c>
      <c r="B64" s="83">
        <v>327</v>
      </c>
      <c r="C64" s="83">
        <v>341</v>
      </c>
      <c r="D64" s="146">
        <v>20.100000000000001</v>
      </c>
      <c r="E64" s="146">
        <v>22.567835870284579</v>
      </c>
    </row>
    <row r="65" spans="1:1">
      <c r="A65" s="57" t="s">
        <v>58</v>
      </c>
    </row>
    <row r="66" spans="1:1">
      <c r="A66" s="57" t="s">
        <v>56</v>
      </c>
    </row>
    <row r="67" spans="1:1">
      <c r="A67" s="56" t="s">
        <v>21</v>
      </c>
    </row>
  </sheetData>
  <pageMargins left="0.7" right="0.7" top="0.75" bottom="0.75" header="0.3" footer="0.3"/>
  <pageSetup scale="89" fitToHeight="0" orientation="portrait" r:id="rId1"/>
  <headerFooter>
    <oddFooter>&amp;L&amp;10&amp;F, &amp;A</oddFooter>
  </headerFooter>
  <rowBreaks count="1" manualBreakCount="1">
    <brk id="34" max="4"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0"/>
  <sheetViews>
    <sheetView zoomScaleNormal="100" zoomScalePageLayoutView="110" workbookViewId="0">
      <selection activeCell="H23" sqref="H23"/>
    </sheetView>
  </sheetViews>
  <sheetFormatPr baseColWidth="10" defaultColWidth="8.7109375" defaultRowHeight="16"/>
  <cols>
    <col min="1" max="1" width="25.42578125" customWidth="1"/>
    <col min="3" max="3" width="15.42578125" customWidth="1"/>
    <col min="4" max="4" width="16.85546875" customWidth="1"/>
    <col min="5" max="5" width="12.140625" customWidth="1"/>
    <col min="6" max="6" width="20.42578125" customWidth="1"/>
  </cols>
  <sheetData>
    <row r="1" spans="1:10" s="25" customFormat="1" ht="18" customHeight="1">
      <c r="A1" s="21" t="s">
        <v>59</v>
      </c>
      <c r="B1" s="28"/>
      <c r="C1" s="28"/>
      <c r="D1" s="28"/>
    </row>
    <row r="2" spans="1:10" s="25" customFormat="1">
      <c r="A2" s="229" t="s">
        <v>202</v>
      </c>
      <c r="B2" s="106" t="s">
        <v>60</v>
      </c>
      <c r="C2" s="106" t="s">
        <v>61</v>
      </c>
      <c r="D2" s="106" t="s">
        <v>62</v>
      </c>
      <c r="E2" s="106" t="s">
        <v>63</v>
      </c>
      <c r="F2" s="106" t="s">
        <v>64</v>
      </c>
    </row>
    <row r="3" spans="1:10" s="84" customFormat="1">
      <c r="A3" s="109" t="s">
        <v>26</v>
      </c>
      <c r="B3" s="112">
        <v>18067</v>
      </c>
      <c r="C3" s="112">
        <v>4960</v>
      </c>
      <c r="D3" s="112">
        <v>6199</v>
      </c>
      <c r="E3" s="112">
        <v>1591</v>
      </c>
      <c r="F3" s="112">
        <v>5317</v>
      </c>
      <c r="G3" s="113"/>
    </row>
    <row r="4" spans="1:10" s="25" customFormat="1">
      <c r="A4" s="36" t="s">
        <v>65</v>
      </c>
      <c r="B4" s="107">
        <v>12510</v>
      </c>
      <c r="C4" s="64" t="s">
        <v>66</v>
      </c>
      <c r="D4" s="64">
        <v>12510</v>
      </c>
      <c r="E4" s="64" t="s">
        <v>66</v>
      </c>
      <c r="F4" s="64" t="s">
        <v>66</v>
      </c>
      <c r="G4" s="24"/>
    </row>
    <row r="5" spans="1:10" s="25" customFormat="1">
      <c r="A5" s="36" t="s">
        <v>67</v>
      </c>
      <c r="B5" s="107">
        <v>40601</v>
      </c>
      <c r="C5" s="107">
        <v>6437</v>
      </c>
      <c r="D5" s="107">
        <v>23791</v>
      </c>
      <c r="E5" s="107">
        <v>3930</v>
      </c>
      <c r="F5" s="107">
        <v>6443</v>
      </c>
      <c r="G5" s="24"/>
    </row>
    <row r="6" spans="1:10" s="25" customFormat="1">
      <c r="A6" s="36" t="s">
        <v>68</v>
      </c>
      <c r="B6" s="108">
        <v>2.0179999999999998</v>
      </c>
      <c r="C6" s="108" t="s">
        <v>66</v>
      </c>
      <c r="D6" s="108">
        <v>2.0179999999999998</v>
      </c>
      <c r="E6" s="108" t="s">
        <v>66</v>
      </c>
      <c r="F6" s="108" t="s">
        <v>66</v>
      </c>
      <c r="G6" s="24"/>
    </row>
    <row r="7" spans="1:10" s="25" customFormat="1">
      <c r="A7" s="36" t="s">
        <v>69</v>
      </c>
      <c r="B7" s="108">
        <v>2.2469999999999999</v>
      </c>
      <c r="C7" s="108">
        <v>1.298</v>
      </c>
      <c r="D7" s="108">
        <v>3.8380000000000001</v>
      </c>
      <c r="E7" s="108">
        <v>2.4700000000000002</v>
      </c>
      <c r="F7" s="108">
        <v>1.212</v>
      </c>
      <c r="G7" s="24"/>
    </row>
    <row r="8" spans="1:10" s="25" customFormat="1">
      <c r="A8" s="36" t="s">
        <v>9</v>
      </c>
      <c r="B8" s="64">
        <v>7716</v>
      </c>
      <c r="C8" s="64">
        <v>1932</v>
      </c>
      <c r="D8" s="64">
        <v>2571</v>
      </c>
      <c r="E8" s="64">
        <v>716</v>
      </c>
      <c r="F8" s="64">
        <v>2497</v>
      </c>
      <c r="G8" s="24"/>
    </row>
    <row r="9" spans="1:10" s="25" customFormat="1">
      <c r="A9" s="36" t="s">
        <v>10</v>
      </c>
      <c r="B9" s="64">
        <v>3429</v>
      </c>
      <c r="C9" s="64">
        <v>641</v>
      </c>
      <c r="D9" s="64">
        <v>1528</v>
      </c>
      <c r="E9" s="64">
        <v>335</v>
      </c>
      <c r="F9" s="64">
        <v>925</v>
      </c>
      <c r="G9" s="24"/>
    </row>
    <row r="10" spans="1:10" s="25" customFormat="1">
      <c r="A10" s="36" t="s">
        <v>11</v>
      </c>
      <c r="B10" s="64">
        <v>1731</v>
      </c>
      <c r="C10" s="64">
        <v>467</v>
      </c>
      <c r="D10" s="64">
        <v>441</v>
      </c>
      <c r="E10" s="64">
        <v>212</v>
      </c>
      <c r="F10" s="64">
        <v>611</v>
      </c>
      <c r="G10" s="24"/>
    </row>
    <row r="11" spans="1:10" s="25" customFormat="1">
      <c r="A11" s="36" t="s">
        <v>12</v>
      </c>
      <c r="B11" s="64">
        <v>5191</v>
      </c>
      <c r="C11" s="64">
        <v>1920</v>
      </c>
      <c r="D11" s="64">
        <v>1659</v>
      </c>
      <c r="E11" s="64">
        <v>327</v>
      </c>
      <c r="F11" s="64">
        <v>1284</v>
      </c>
      <c r="G11" s="24"/>
      <c r="H11" s="24"/>
      <c r="I11" s="24"/>
      <c r="J11" s="24"/>
    </row>
    <row r="12" spans="1:10" s="84" customFormat="1">
      <c r="A12" s="76" t="s">
        <v>13</v>
      </c>
      <c r="B12" s="112">
        <v>9773</v>
      </c>
      <c r="C12" s="112">
        <v>2600</v>
      </c>
      <c r="D12" s="112">
        <v>3333</v>
      </c>
      <c r="E12" s="112">
        <v>843</v>
      </c>
      <c r="F12" s="112">
        <v>2997</v>
      </c>
      <c r="G12" s="113"/>
      <c r="J12" s="113"/>
    </row>
    <row r="13" spans="1:10" s="25" customFormat="1">
      <c r="A13" s="36" t="s">
        <v>14</v>
      </c>
      <c r="B13" s="107">
        <v>9498</v>
      </c>
      <c r="C13" s="107">
        <v>2571</v>
      </c>
      <c r="D13" s="107">
        <v>3228</v>
      </c>
      <c r="E13" s="107">
        <v>826</v>
      </c>
      <c r="F13" s="107">
        <v>2872</v>
      </c>
      <c r="G13" s="24"/>
    </row>
    <row r="14" spans="1:10" s="25" customFormat="1">
      <c r="A14" s="36" t="s">
        <v>15</v>
      </c>
      <c r="B14" s="107">
        <v>534</v>
      </c>
      <c r="C14" s="107">
        <v>75</v>
      </c>
      <c r="D14" s="107">
        <v>223</v>
      </c>
      <c r="E14" s="107">
        <v>55</v>
      </c>
      <c r="F14" s="107">
        <v>181</v>
      </c>
      <c r="G14" s="24"/>
    </row>
    <row r="15" spans="1:10" s="25" customFormat="1">
      <c r="A15" s="36" t="s">
        <v>41</v>
      </c>
      <c r="B15" s="64">
        <v>8541</v>
      </c>
      <c r="C15" s="107">
        <v>2372</v>
      </c>
      <c r="D15" s="107">
        <v>2869</v>
      </c>
      <c r="E15" s="107">
        <v>710</v>
      </c>
      <c r="F15" s="107">
        <v>2589</v>
      </c>
      <c r="G15" s="24"/>
    </row>
    <row r="16" spans="1:10" s="84" customFormat="1">
      <c r="A16" s="76" t="s">
        <v>16</v>
      </c>
      <c r="B16" s="114">
        <v>5017</v>
      </c>
      <c r="C16" s="112">
        <v>1279</v>
      </c>
      <c r="D16" s="112">
        <v>2020</v>
      </c>
      <c r="E16" s="112">
        <v>423</v>
      </c>
      <c r="F16" s="112">
        <v>1295</v>
      </c>
      <c r="G16" s="113"/>
    </row>
    <row r="17" spans="1:8" s="25" customFormat="1">
      <c r="A17" s="81" t="s">
        <v>17</v>
      </c>
      <c r="B17" s="64">
        <v>4604</v>
      </c>
      <c r="C17" s="107">
        <v>1190</v>
      </c>
      <c r="D17" s="107">
        <v>1799</v>
      </c>
      <c r="E17" s="107">
        <v>385</v>
      </c>
      <c r="F17" s="107">
        <v>1229</v>
      </c>
      <c r="G17" s="24"/>
    </row>
    <row r="18" spans="1:8" s="25" customFormat="1">
      <c r="A18" s="36" t="s">
        <v>18</v>
      </c>
      <c r="B18" s="64">
        <v>578</v>
      </c>
      <c r="C18" s="107">
        <v>155</v>
      </c>
      <c r="D18" s="107">
        <v>230</v>
      </c>
      <c r="E18" s="107">
        <v>41</v>
      </c>
      <c r="F18" s="107">
        <v>151</v>
      </c>
      <c r="G18" s="24"/>
    </row>
    <row r="19" spans="1:8" s="25" customFormat="1">
      <c r="A19" s="36" t="s">
        <v>19</v>
      </c>
      <c r="B19" s="64" t="s">
        <v>52</v>
      </c>
      <c r="C19" s="107" t="s">
        <v>52</v>
      </c>
      <c r="D19" s="107" t="s">
        <v>52</v>
      </c>
      <c r="E19" s="107" t="s">
        <v>52</v>
      </c>
      <c r="F19" s="107" t="s">
        <v>52</v>
      </c>
      <c r="G19" s="24"/>
    </row>
    <row r="20" spans="1:8" s="25" customFormat="1">
      <c r="A20" s="36" t="s">
        <v>41</v>
      </c>
      <c r="B20" s="107">
        <v>3986</v>
      </c>
      <c r="C20" s="107">
        <v>1120</v>
      </c>
      <c r="D20" s="107">
        <v>1377</v>
      </c>
      <c r="E20" s="107">
        <v>347</v>
      </c>
      <c r="F20" s="107">
        <v>1142</v>
      </c>
      <c r="G20" s="24"/>
    </row>
    <row r="21" spans="1:8" s="84" customFormat="1">
      <c r="A21" s="76" t="s">
        <v>20</v>
      </c>
      <c r="B21" s="112">
        <v>3277</v>
      </c>
      <c r="C21" s="112">
        <v>1081</v>
      </c>
      <c r="D21" s="112">
        <v>847</v>
      </c>
      <c r="E21" s="112">
        <v>324</v>
      </c>
      <c r="F21" s="112">
        <v>1025</v>
      </c>
      <c r="G21" s="113"/>
    </row>
    <row r="22" spans="1:8" s="25" customFormat="1">
      <c r="A22" s="46" t="s">
        <v>70</v>
      </c>
      <c r="B22" s="107"/>
      <c r="C22" s="107"/>
      <c r="D22" s="107"/>
      <c r="E22" s="107"/>
      <c r="F22" s="107"/>
      <c r="G22" s="24"/>
    </row>
    <row r="23" spans="1:8" s="25" customFormat="1">
      <c r="A23" s="36" t="s">
        <v>71</v>
      </c>
      <c r="B23" s="107">
        <v>8257</v>
      </c>
      <c r="C23" s="107">
        <v>3799</v>
      </c>
      <c r="D23" s="64" t="s">
        <v>66</v>
      </c>
      <c r="E23" s="64" t="s">
        <v>66</v>
      </c>
      <c r="F23" s="107">
        <v>4446</v>
      </c>
      <c r="G23" s="107"/>
      <c r="H23" s="24"/>
    </row>
    <row r="24" spans="1:8" s="25" customFormat="1">
      <c r="A24" s="36" t="s">
        <v>72</v>
      </c>
      <c r="B24" s="107">
        <v>3487</v>
      </c>
      <c r="C24" s="107">
        <v>678</v>
      </c>
      <c r="D24" s="107">
        <v>2135</v>
      </c>
      <c r="E24" s="107">
        <v>674</v>
      </c>
      <c r="F24" s="107" t="s">
        <v>66</v>
      </c>
      <c r="G24" s="24"/>
    </row>
    <row r="25" spans="1:8" s="25" customFormat="1">
      <c r="A25" s="36" t="s">
        <v>73</v>
      </c>
      <c r="B25" s="107">
        <v>11318</v>
      </c>
      <c r="C25" s="107">
        <v>3209</v>
      </c>
      <c r="D25" s="107">
        <v>4379</v>
      </c>
      <c r="E25" s="107">
        <v>933</v>
      </c>
      <c r="F25" s="107">
        <v>2797</v>
      </c>
      <c r="G25" s="24"/>
    </row>
    <row r="26" spans="1:8" s="25" customFormat="1">
      <c r="A26" s="36" t="s">
        <v>74</v>
      </c>
      <c r="B26" s="107">
        <v>10133</v>
      </c>
      <c r="C26" s="107">
        <v>2058</v>
      </c>
      <c r="D26" s="107">
        <v>4389</v>
      </c>
      <c r="E26" s="107">
        <v>1054</v>
      </c>
      <c r="F26" s="107">
        <v>2632</v>
      </c>
      <c r="G26" s="24"/>
    </row>
    <row r="27" spans="1:8" s="25" customFormat="1">
      <c r="A27" s="36" t="s">
        <v>75</v>
      </c>
      <c r="B27" s="107">
        <v>3393</v>
      </c>
      <c r="C27" s="107">
        <v>956</v>
      </c>
      <c r="D27" s="107">
        <v>1199</v>
      </c>
      <c r="E27" s="107">
        <v>367</v>
      </c>
      <c r="F27" s="107">
        <v>871</v>
      </c>
      <c r="G27" s="107"/>
      <c r="H27" s="24"/>
    </row>
    <row r="28" spans="1:8" s="25" customFormat="1">
      <c r="A28" s="36" t="s">
        <v>76</v>
      </c>
      <c r="B28" s="107">
        <v>4934</v>
      </c>
      <c r="C28" s="107">
        <v>3791</v>
      </c>
      <c r="D28" s="107">
        <v>448</v>
      </c>
      <c r="E28" s="107">
        <v>184</v>
      </c>
      <c r="F28" s="107">
        <v>511</v>
      </c>
      <c r="G28" s="107"/>
      <c r="H28" s="24"/>
    </row>
    <row r="29" spans="1:8" s="25" customFormat="1">
      <c r="A29" s="36" t="s">
        <v>77</v>
      </c>
      <c r="B29" s="107">
        <v>4447</v>
      </c>
      <c r="C29" s="107">
        <v>1029</v>
      </c>
      <c r="D29" s="107">
        <v>1733</v>
      </c>
      <c r="E29" s="107">
        <v>280</v>
      </c>
      <c r="F29" s="107">
        <v>1404</v>
      </c>
      <c r="G29" s="24"/>
    </row>
    <row r="30" spans="1:8" s="25" customFormat="1">
      <c r="A30" s="36" t="s">
        <v>78</v>
      </c>
      <c r="B30" s="107">
        <v>9816</v>
      </c>
      <c r="C30" s="107">
        <v>2396</v>
      </c>
      <c r="D30" s="107">
        <v>3838</v>
      </c>
      <c r="E30" s="107">
        <v>742</v>
      </c>
      <c r="F30" s="107">
        <v>2840</v>
      </c>
      <c r="G30" s="24"/>
    </row>
    <row r="31" spans="1:8" s="25" customFormat="1">
      <c r="A31" s="36" t="s">
        <v>79</v>
      </c>
      <c r="B31" s="107">
        <v>14616</v>
      </c>
      <c r="C31" s="107">
        <v>3840</v>
      </c>
      <c r="D31" s="107">
        <v>5537</v>
      </c>
      <c r="E31" s="107">
        <v>1213</v>
      </c>
      <c r="F31" s="107">
        <v>4026</v>
      </c>
      <c r="G31" s="24"/>
    </row>
    <row r="32" spans="1:8" s="25" customFormat="1">
      <c r="A32" s="36" t="s">
        <v>80</v>
      </c>
      <c r="B32" s="107">
        <v>13561</v>
      </c>
      <c r="C32" s="107">
        <v>3534</v>
      </c>
      <c r="D32" s="107">
        <v>4491</v>
      </c>
      <c r="E32" s="107">
        <v>1174</v>
      </c>
      <c r="F32" s="107">
        <v>4362</v>
      </c>
      <c r="G32" s="24"/>
    </row>
    <row r="33" spans="1:7" s="25" customFormat="1">
      <c r="A33" s="36" t="s">
        <v>81</v>
      </c>
      <c r="B33" s="107">
        <v>3902</v>
      </c>
      <c r="C33" s="107">
        <v>1003</v>
      </c>
      <c r="D33" s="107">
        <v>1165</v>
      </c>
      <c r="E33" s="107">
        <v>331</v>
      </c>
      <c r="F33" s="107">
        <v>1403</v>
      </c>
    </row>
    <row r="34" spans="1:7" s="25" customFormat="1">
      <c r="A34" s="36" t="s">
        <v>82</v>
      </c>
      <c r="B34" s="107">
        <v>7984</v>
      </c>
      <c r="C34" s="107">
        <v>446</v>
      </c>
      <c r="D34" s="107">
        <v>4075</v>
      </c>
      <c r="E34" s="107">
        <v>989</v>
      </c>
      <c r="F34" s="107">
        <v>2474</v>
      </c>
    </row>
    <row r="35" spans="1:7" s="25" customFormat="1">
      <c r="A35" s="36" t="s">
        <v>83</v>
      </c>
      <c r="B35" s="107">
        <v>6043</v>
      </c>
      <c r="C35" s="107">
        <v>289</v>
      </c>
      <c r="D35" s="107">
        <v>3189</v>
      </c>
      <c r="E35" s="107">
        <v>783</v>
      </c>
      <c r="F35" s="107">
        <v>1783</v>
      </c>
    </row>
    <row r="36" spans="1:7" s="25" customFormat="1">
      <c r="A36" s="36" t="s">
        <v>84</v>
      </c>
      <c r="B36" s="107">
        <v>8841</v>
      </c>
      <c r="C36" s="107">
        <v>442</v>
      </c>
      <c r="D36" s="107">
        <v>4425</v>
      </c>
      <c r="E36" s="107">
        <v>1047</v>
      </c>
      <c r="F36" s="107">
        <v>2927</v>
      </c>
    </row>
    <row r="37" spans="1:7" s="25" customFormat="1">
      <c r="A37" s="36" t="s">
        <v>85</v>
      </c>
      <c r="B37" s="107">
        <v>1129</v>
      </c>
      <c r="C37" s="107">
        <v>156</v>
      </c>
      <c r="D37" s="107">
        <v>516</v>
      </c>
      <c r="E37" s="107">
        <v>97</v>
      </c>
      <c r="F37" s="107">
        <v>359</v>
      </c>
    </row>
    <row r="38" spans="1:7" s="25" customFormat="1">
      <c r="A38" s="36" t="s">
        <v>86</v>
      </c>
      <c r="B38" s="107">
        <v>13318</v>
      </c>
      <c r="C38" s="107">
        <v>4014</v>
      </c>
      <c r="D38" s="107">
        <v>4315</v>
      </c>
      <c r="E38" s="107">
        <v>1161</v>
      </c>
      <c r="F38" s="107">
        <v>3828</v>
      </c>
    </row>
    <row r="39" spans="1:7" s="25" customFormat="1">
      <c r="A39" s="36" t="s">
        <v>87</v>
      </c>
      <c r="B39" s="107">
        <v>1310</v>
      </c>
      <c r="C39" s="107">
        <v>179</v>
      </c>
      <c r="D39" s="107">
        <v>638</v>
      </c>
      <c r="E39" s="107">
        <v>112</v>
      </c>
      <c r="F39" s="107">
        <v>382</v>
      </c>
    </row>
    <row r="40" spans="1:7" s="25" customFormat="1">
      <c r="A40" s="36" t="s">
        <v>88</v>
      </c>
      <c r="B40" s="107">
        <v>13214</v>
      </c>
      <c r="C40" s="107">
        <v>3981</v>
      </c>
      <c r="D40" s="107">
        <v>4304</v>
      </c>
      <c r="E40" s="107">
        <v>1160</v>
      </c>
      <c r="F40" s="107">
        <v>3769</v>
      </c>
    </row>
    <row r="41" spans="1:7" s="25" customFormat="1">
      <c r="A41" s="36" t="s">
        <v>89</v>
      </c>
      <c r="B41" s="64">
        <v>8995</v>
      </c>
      <c r="C41" s="64">
        <v>2231</v>
      </c>
      <c r="D41" s="64">
        <v>3073</v>
      </c>
      <c r="E41" s="64">
        <v>823</v>
      </c>
      <c r="F41" s="64">
        <v>2867</v>
      </c>
      <c r="G41" s="24"/>
    </row>
    <row r="42" spans="1:7" s="25" customFormat="1">
      <c r="A42" s="36" t="s">
        <v>90</v>
      </c>
      <c r="B42" s="64">
        <v>5287</v>
      </c>
      <c r="C42" s="64">
        <v>1554</v>
      </c>
      <c r="D42" s="64">
        <v>1908</v>
      </c>
      <c r="E42" s="64">
        <v>459</v>
      </c>
      <c r="F42" s="64">
        <v>1365</v>
      </c>
      <c r="G42" s="24"/>
    </row>
    <row r="43" spans="1:7" s="25" customFormat="1">
      <c r="A43" s="36" t="s">
        <v>91</v>
      </c>
      <c r="B43" s="64">
        <v>1360</v>
      </c>
      <c r="C43" s="64">
        <v>439</v>
      </c>
      <c r="D43" s="64">
        <v>488</v>
      </c>
      <c r="E43" s="64">
        <v>95</v>
      </c>
      <c r="F43" s="64">
        <v>338</v>
      </c>
      <c r="G43" s="24"/>
    </row>
    <row r="44" spans="1:7" s="25" customFormat="1">
      <c r="A44" s="36" t="s">
        <v>92</v>
      </c>
      <c r="B44" s="64">
        <v>2425</v>
      </c>
      <c r="C44" s="64">
        <v>735</v>
      </c>
      <c r="D44" s="64">
        <v>729</v>
      </c>
      <c r="E44" s="64">
        <v>213</v>
      </c>
      <c r="F44" s="64">
        <v>746</v>
      </c>
      <c r="G44" s="24"/>
    </row>
    <row r="45" spans="1:7" s="25" customFormat="1">
      <c r="A45" s="36" t="s">
        <v>93</v>
      </c>
      <c r="B45" s="64">
        <v>3961</v>
      </c>
      <c r="C45" s="64">
        <v>1218</v>
      </c>
      <c r="D45" s="64">
        <v>1227</v>
      </c>
      <c r="E45" s="64">
        <v>393</v>
      </c>
      <c r="F45" s="64">
        <v>1124</v>
      </c>
      <c r="G45" s="24"/>
    </row>
    <row r="46" spans="1:7">
      <c r="A46" s="7" t="s">
        <v>94</v>
      </c>
      <c r="B46" s="61">
        <v>3670</v>
      </c>
      <c r="C46" s="61">
        <v>1111</v>
      </c>
      <c r="D46" s="61">
        <v>1145</v>
      </c>
      <c r="E46" s="61">
        <v>210</v>
      </c>
      <c r="F46" s="61">
        <v>1203</v>
      </c>
      <c r="G46" s="10"/>
    </row>
    <row r="47" spans="1:7">
      <c r="A47" s="7" t="s">
        <v>95</v>
      </c>
      <c r="B47" s="61">
        <v>6358</v>
      </c>
      <c r="C47" s="61">
        <v>1569</v>
      </c>
      <c r="D47" s="61">
        <v>2307</v>
      </c>
      <c r="E47" s="61">
        <v>584</v>
      </c>
      <c r="F47" s="61">
        <v>1899</v>
      </c>
      <c r="G47" s="10"/>
    </row>
    <row r="48" spans="1:7">
      <c r="A48" s="36" t="s">
        <v>96</v>
      </c>
      <c r="B48" s="64">
        <v>4078</v>
      </c>
      <c r="C48" s="64">
        <v>1062</v>
      </c>
      <c r="D48" s="64">
        <v>1521</v>
      </c>
      <c r="E48" s="64">
        <v>404</v>
      </c>
      <c r="F48" s="64">
        <v>1091</v>
      </c>
      <c r="G48" s="10"/>
    </row>
    <row r="49" spans="1:7">
      <c r="A49" s="36" t="s">
        <v>97</v>
      </c>
      <c r="B49" s="64"/>
      <c r="C49" s="64"/>
      <c r="D49" s="64"/>
      <c r="E49" s="64"/>
      <c r="F49" s="64"/>
      <c r="G49" s="10"/>
    </row>
    <row r="50" spans="1:7" ht="21" customHeight="1">
      <c r="A50" s="56" t="s">
        <v>21</v>
      </c>
      <c r="B50" s="56"/>
      <c r="C50" s="56"/>
      <c r="D50" s="56"/>
      <c r="E50" s="56"/>
      <c r="F50" s="56"/>
    </row>
  </sheetData>
  <pageMargins left="0.7" right="0.7" top="0.75" bottom="0.75" header="0.3" footer="0.3"/>
  <pageSetup scale="89" fitToHeight="0" orientation="portrait" r:id="rId1"/>
  <headerFooter>
    <oddFooter>&amp;L&amp;10&amp;F, &amp;A</oddFooter>
  </headerFooter>
  <rowBreaks count="1" manualBreakCount="1">
    <brk id="21"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C51571B18734BB2CDBD0D0053739F" ma:contentTypeVersion="11" ma:contentTypeDescription="Create a new document." ma:contentTypeScope="" ma:versionID="ee6a610f58706ef7f6c7cc92610a099b">
  <xsd:schema xmlns:xsd="http://www.w3.org/2001/XMLSchema" xmlns:xs="http://www.w3.org/2001/XMLSchema" xmlns:p="http://schemas.microsoft.com/office/2006/metadata/properties" xmlns:ns3="e1b419c2-eef6-4401-8550-56285b4e9017" xmlns:ns4="3e89078c-1526-4703-8a4b-cb6f4e24f662" targetNamespace="http://schemas.microsoft.com/office/2006/metadata/properties" ma:root="true" ma:fieldsID="244549d213f4f8e44baa23b052c8ea42" ns3:_="" ns4:_="">
    <xsd:import namespace="e1b419c2-eef6-4401-8550-56285b4e9017"/>
    <xsd:import namespace="3e89078c-1526-4703-8a4b-cb6f4e24f66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b419c2-eef6-4401-8550-56285b4e90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89078c-1526-4703-8a4b-cb6f4e24f6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99C52F-2344-4575-9F01-6646873B9B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b419c2-eef6-4401-8550-56285b4e9017"/>
    <ds:schemaRef ds:uri="3e89078c-1526-4703-8a4b-cb6f4e24f6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2F47E4-7355-453E-8FE3-B2EA8E19EAB5}">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1b419c2-eef6-4401-8550-56285b4e9017"/>
    <ds:schemaRef ds:uri="http://purl.org/dc/elements/1.1/"/>
    <ds:schemaRef ds:uri="3e89078c-1526-4703-8a4b-cb6f4e24f662"/>
    <ds:schemaRef ds:uri="http://www.w3.org/XML/1998/namespace"/>
  </ds:schemaRefs>
</ds:datastoreItem>
</file>

<file path=customXml/itemProps3.xml><?xml version="1.0" encoding="utf-8"?>
<ds:datastoreItem xmlns:ds="http://schemas.openxmlformats.org/officeDocument/2006/customXml" ds:itemID="{2F1F82D6-325B-437E-A48A-CEE7BF1FCB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A1A</vt:lpstr>
      <vt:lpstr>A1B</vt:lpstr>
      <vt:lpstr>A2A</vt:lpstr>
      <vt:lpstr>A2B</vt:lpstr>
      <vt:lpstr>A3</vt:lpstr>
      <vt:lpstr>A4</vt:lpstr>
      <vt:lpstr>A5A</vt:lpstr>
      <vt:lpstr>A5B</vt:lpstr>
      <vt:lpstr>A6A</vt:lpstr>
      <vt:lpstr>A6B</vt:lpstr>
      <vt:lpstr>A7</vt:lpstr>
      <vt:lpstr>A8</vt:lpstr>
      <vt:lpstr>A9</vt:lpstr>
      <vt:lpstr>A10</vt:lpstr>
      <vt:lpstr>A11A</vt:lpstr>
      <vt:lpstr>A11B</vt:lpstr>
      <vt:lpstr>A12</vt:lpstr>
      <vt:lpstr>A13</vt:lpstr>
      <vt:lpstr>A14</vt:lpstr>
      <vt:lpstr>A15</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Worst Case Housing Appendix A</dc:title>
  <dc:subject>Worst Case Housing Needs 2019</dc:subject>
  <dc:creator>c20200</dc:creator>
  <cp:keywords/>
  <dc:description/>
  <cp:lastModifiedBy>Microsoft Office User</cp:lastModifiedBy>
  <cp:revision/>
  <dcterms:created xsi:type="dcterms:W3CDTF">2004-11-17T20:16:15Z</dcterms:created>
  <dcterms:modified xsi:type="dcterms:W3CDTF">2020-06-18T20:45:00Z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0x010100D19C51571B18734BB2CDBD0D0053739F</vt:lpwstr>
  </property>
</Properties>
</file>